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5940" windowWidth="28830" windowHeight="5985" activeTab="0"/>
  </bookViews>
  <sheets>
    <sheet name="INDEX" sheetId="1" r:id="rId1"/>
    <sheet name="R_PTW 2021vs2020" sheetId="2" r:id="rId2"/>
    <sheet name="R_PTW NEW 2021vs2020" sheetId="3" r:id="rId3"/>
    <sheet name="R_MC NEW 2021vs2020" sheetId="4" r:id="rId4"/>
    <sheet name="R_MC 2021 rankings" sheetId="5" r:id="rId5"/>
    <sheet name="R_MP NEW 2021vs2020" sheetId="6" r:id="rId6"/>
    <sheet name="R_MP_2021 ranking" sheetId="7" r:id="rId7"/>
    <sheet name="R_PTW USED 2021vs2020" sheetId="8" r:id="rId8"/>
    <sheet name="R_MC&amp;MP structure 2021" sheetId="9" r:id="rId9"/>
  </sheets>
  <definedNames>
    <definedName name="_xlfn.IFERROR" hidden="1">#NAME?</definedName>
    <definedName name="_xlfn.SINGLE" hidden="1">#NAME?</definedName>
    <definedName name="_xlnm.Print_Area" localSheetId="4">'R_MC 2021 rankings'!$B$2:$X$67</definedName>
    <definedName name="_xlnm.Print_Area" localSheetId="3">'R_MC NEW 2021vs2020'!$A$1:$Q$41</definedName>
    <definedName name="_xlnm.Print_Area" localSheetId="8">'R_MC&amp;MP structure 2021'!$A$1:$N$48</definedName>
    <definedName name="_xlnm.Print_Area" localSheetId="5">'R_MP NEW 2021vs2020'!$A$1:$Q$41</definedName>
    <definedName name="_xlnm.Print_Area" localSheetId="6">'R_MP_2021 ranking'!$B$1:$I$14</definedName>
    <definedName name="_xlnm.Print_Area" localSheetId="1">'R_PTW 2021vs2020'!$A$1:$O$39</definedName>
    <definedName name="_xlnm.Print_Area" localSheetId="2">'R_PTW NEW 2021vs2020'!$A$1:$O$39</definedName>
    <definedName name="_xlnm.Print_Area" localSheetId="7">'R_PTW USED 2021vs2020'!$A$1:$O$39</definedName>
  </definedNames>
  <calcPr fullCalcOnLoad="1"/>
</workbook>
</file>

<file path=xl/sharedStrings.xml><?xml version="1.0" encoding="utf-8"?>
<sst xmlns="http://schemas.openxmlformats.org/spreadsheetml/2006/main" count="420" uniqueCount="155">
  <si>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</si>
  <si>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</si>
  <si>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</si>
  <si>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</si>
  <si>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</si>
  <si>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</si>
  <si>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</si>
  <si>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</si>
  <si>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</si>
  <si>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</si>
  <si>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</si>
  <si>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</si>
  <si>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</si>
  <si>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</si>
  <si>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</si>
  <si>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</si>
  <si>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</si>
  <si>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</si>
  <si>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</si>
  <si>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</si>
  <si>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</si>
  <si>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</si>
  <si>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</si>
  <si>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</si>
  <si>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</si>
  <si>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</si>
  <si>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</si>
  <si>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</si>
  <si>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</si>
  <si>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</si>
  <si>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</si>
  <si>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</si>
  <si>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</si>
  <si>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</si>
  <si>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</si>
  <si>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</si>
  <si>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</si>
  <si>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</si>
  <si>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</si>
  <si>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</si>
  <si>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</si>
  <si>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</si>
  <si>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</si>
  <si>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</si>
  <si>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</si>
  <si>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</si>
  <si>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</si>
  <si>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</si>
  <si>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</si>
  <si>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</si>
  <si>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</si>
  <si>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</si>
  <si>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</si>
  <si>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</si>
  <si>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</si>
  <si>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</si>
  <si>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</si>
  <si>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</si>
  <si>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</si>
  <si>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</si>
  <si>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</si>
  <si>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</si>
  <si>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</si>
  <si>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</si>
  <si>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</si>
  <si>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</si>
  <si>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</si>
  <si>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</si>
  <si>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</si>
  <si>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</si>
  <si>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</si>
  <si>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</si>
  <si>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</si>
  <si>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</si>
  <si>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</si>
  <si>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</si>
  <si>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</si>
  <si>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</si>
  <si>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TOTAL 2020</t>
  </si>
  <si>
    <t>2020
Share %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</si>
  <si>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</si>
  <si>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</si>
  <si>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</si>
  <si>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</si>
  <si>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</si>
  <si>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</si>
  <si>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</si>
  <si>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</si>
  <si>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</si>
  <si>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</si>
  <si>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</si>
  <si>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</si>
  <si>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</si>
  <si>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</si>
  <si>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</si>
  <si>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TORQ</t>
  </si>
  <si>
    <t>ZHONGNENG</t>
  </si>
  <si>
    <t>RAZEM 1-10</t>
  </si>
  <si>
    <t>POZOSTAŁE MARKI</t>
  </si>
  <si>
    <t>RAZEM</t>
  </si>
  <si>
    <t>R_MC 2021 rankings</t>
  </si>
  <si>
    <t>R_MP_2021 ranking</t>
  </si>
  <si>
    <t>R_MC&amp;MP structure 2021</t>
  </si>
  <si>
    <t>MC and MP SHARE in TOTAL FIRST REGISTRATIONS, YEAR 2021</t>
  </si>
  <si>
    <t>R_PTW 2021vs2020</t>
  </si>
  <si>
    <t>FIRST REGISTRATIONS OF PTW, 2021 VS 2020</t>
  </si>
  <si>
    <t>R_PTW NEW 2021vs2020</t>
  </si>
  <si>
    <t>FIRST REGISTRATIONS OF NEW* PTW, 2021 vs 2020</t>
  </si>
  <si>
    <t>R_MC NEW 2021vs2020</t>
  </si>
  <si>
    <t>FIRST REGISTRATIONS OF NEW* MC, 2021 vs 2020</t>
  </si>
  <si>
    <t>R_MP NEW 2021vs2020</t>
  </si>
  <si>
    <t>FIRST REGISTRATIONS OF NEW* MP, 2021 vs 2020</t>
  </si>
  <si>
    <t>R_PTW USED 2021vs2020</t>
  </si>
  <si>
    <t>FIRST REGISTRATIONS OF NEW USED PTW, 2021 VS 2020</t>
  </si>
  <si>
    <t>NEW and USED PTW FIRST REGISTRATIONS IN POLAND in units, 2021</t>
  </si>
  <si>
    <t>TOTAL 2021</t>
  </si>
  <si>
    <t>2021 CHANGE % m/m</t>
  </si>
  <si>
    <t>FIRST REGISTRATION OF NEW AND USED PTW JANUARY - DECEMBER 2020</t>
  </si>
  <si>
    <t>2021 vs 2020 CHANGE %  y/y</t>
  </si>
  <si>
    <t>NEW PTW FIRST REGISTRATIONS IN POLAND in units, 2021</t>
  </si>
  <si>
    <t>FIRST REGISTRATION OF NEW PTW JANUARY - DECEMBER 2020</t>
  </si>
  <si>
    <t>NEW MC FIRST REGISTRATIONS IN POLAND in units, 2021 vs 2020</t>
  </si>
  <si>
    <t>change 2021/2020</t>
  </si>
  <si>
    <t>NEW MP FIRST REGISTRATIONS IN POLAND in units, 2021 vs 2020</t>
  </si>
  <si>
    <t>2021
Share %</t>
  </si>
  <si>
    <t>New MOTORCYCLES - makes ranking by DCC - 2021 YTD</t>
  </si>
  <si>
    <t>New MOTORCYCLES - makes ranking by segments - 2021 YTD</t>
  </si>
  <si>
    <t>VESPA</t>
  </si>
  <si>
    <t>YIBEN</t>
  </si>
  <si>
    <t>USED PTW FIRST REGISTRATIONS IN POLAND in units, 2021</t>
  </si>
  <si>
    <t>FIRST REGISTRATION OF USED PTW JANUARY - DECEMBER 2020</t>
  </si>
  <si>
    <t>YEAR 2021:</t>
  </si>
  <si>
    <t>NEW MC* 2021</t>
  </si>
  <si>
    <t>USED MC** 2021</t>
  </si>
  <si>
    <t>TOTAL MC 2021</t>
  </si>
  <si>
    <t>NEW MP* 2021</t>
  </si>
  <si>
    <t>USED MP** 2021</t>
  </si>
  <si>
    <t>TOTAL MP 2021</t>
  </si>
  <si>
    <t>MC and MP SHARE in TOTAL FIRST REGISTRATIONS, in units, YEAR 2021</t>
  </si>
  <si>
    <t>SPORT-TOURER</t>
  </si>
  <si>
    <t>SPORT-TOURER ttl</t>
  </si>
  <si>
    <t>SUNRA</t>
  </si>
  <si>
    <t>KYMCO</t>
  </si>
  <si>
    <t>HARLEY-DAVIDSON</t>
  </si>
  <si>
    <t>GAS GAS</t>
  </si>
  <si>
    <t xml:space="preserve">Source: PZPM analysis based on Central Register of Vehicles, KPRM/Ministry of  Digital Affairs 
</t>
  </si>
  <si>
    <t>New* MOTORCYCLE - Top10 Makes - 2021 YTD</t>
  </si>
  <si>
    <t>New* MOPEDS - Top10 Makes - 2021 YTD</t>
  </si>
  <si>
    <t>others</t>
  </si>
  <si>
    <t>TRIUMPH</t>
  </si>
  <si>
    <t>YADEA</t>
  </si>
  <si>
    <t>NOVEMBER</t>
  </si>
  <si>
    <t>January-November</t>
  </si>
  <si>
    <t>FIRST REGISTRATIONS of NEW* MC, TOP10 BRANDS JUNUARY-NOVEMBER 2021</t>
  </si>
  <si>
    <t>FIRST REGISTRATIONS MP, TOP10 BRANDS JUNUARY-NOVEMBER 2021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</si>
</sst>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170" fontId="0" fillId="0" borderId="0" xfId="99" applyNumberFormat="1" applyFont="1" applyAlignment="1">
      <alignment shrinkToFit="1"/>
    </xf>
    <xf numFmtId="170" fontId="0" fillId="0" borderId="20" xfId="99" applyNumberFormat="1" applyBorder="1" applyAlignment="1">
      <alignment shrinkToFit="1"/>
    </xf>
    <xf numFmtId="0" fontId="4" fillId="0" borderId="10" xfId="0" applyFont="1" applyBorder="1" applyAlignment="1">
      <alignment/>
    </xf>
    <xf numFmtId="0" fontId="0" fillId="0" borderId="0" xfId="90">
      <alignment/>
      <protection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42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19"/>
          <c:w val="0.824"/>
          <c:h val="0.8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2021vs2020'!$B$2:$M$2</c:f>
              <c:strCache/>
            </c:strRef>
          </c:cat>
          <c:val>
            <c:numRef>
              <c:f>'R_PTW 2021vs2020'!$U$5:$AF$5</c:f>
              <c:numCache/>
            </c:numRef>
          </c:val>
        </c:ser>
        <c:ser>
          <c:idx val="1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2021vs2020'!$B$2:$M$2</c:f>
              <c:strCache/>
            </c:strRef>
          </c:cat>
          <c:val>
            <c:numRef>
              <c:f>'R_PTW 2021vs2020'!$B$5:$M$5</c:f>
              <c:numCache/>
            </c:numRef>
          </c:val>
        </c:ser>
        <c:axId val="61578269"/>
        <c:axId val="17333510"/>
      </c:barChart>
      <c:catAx>
        <c:axId val="61578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33510"/>
        <c:crosses val="autoZero"/>
        <c:auto val="1"/>
        <c:lblOffset val="100"/>
        <c:tickLblSkip val="1"/>
        <c:noMultiLvlLbl val="0"/>
      </c:catAx>
      <c:valAx>
        <c:axId val="173335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782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Jan-Nov 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0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OTHERS</c:v>
              </c:pt>
            </c:strLit>
          </c:cat>
          <c:val>
            <c:numRef>
              <c:f>('R_MC 2021 rankings'!$T$10,'R_MC 2021 rankings'!$T$15,'R_MC 2021 rankings'!$T$20,'R_MC 2021 rankings'!$T$25,'R_MC 2021 rankings'!$T$30,'R_MC 2021 rankings'!$T$35,'R_MC 2021 rankings'!$T$40,'R_MC 2021 rankings'!$T$45,'R_MC 2021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2019-2021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2021vs2020'!$B$3:$M$3</c:f>
              <c:strCache/>
            </c:strRef>
          </c:cat>
          <c:val>
            <c:numRef>
              <c:f>'R_MP NEW 2021vs2020'!$B$7:$M$7</c:f>
              <c:numCache/>
            </c:numRef>
          </c:val>
        </c:ser>
        <c:ser>
          <c:idx val="3"/>
          <c:order val="1"/>
          <c:tx>
            <c:strRef>
              <c:f>'R_MP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2021vs2020'!$B$8:$M$8</c:f>
              <c:numCache/>
            </c:numRef>
          </c:val>
        </c:ser>
        <c:ser>
          <c:idx val="2"/>
          <c:order val="2"/>
          <c:tx>
            <c:strRef>
              <c:f>'R_MP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2021vs2020'!$B$3:$M$3</c:f>
              <c:strCache/>
            </c:strRef>
          </c:cat>
          <c:val>
            <c:numRef>
              <c:f>'R_MP NEW 2021vs2020'!$B$9:$M$9</c:f>
              <c:numCache/>
            </c:numRef>
          </c:val>
        </c:ser>
        <c:axId val="58238105"/>
        <c:axId val="54380898"/>
      </c:barChart>
      <c:catAx>
        <c:axId val="58238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80898"/>
        <c:crosses val="autoZero"/>
        <c:auto val="1"/>
        <c:lblOffset val="100"/>
        <c:tickLblSkip val="1"/>
        <c:noMultiLvlLbl val="0"/>
      </c:catAx>
      <c:valAx>
        <c:axId val="543808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381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I-XI 2020 - 2021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2021vs2020'!$N$3</c:f>
              <c:strCache/>
            </c:strRef>
          </c:cat>
          <c:val>
            <c:numRef>
              <c:f>'R_MP NEW 2021vs2020'!$F$14</c:f>
              <c:numCache/>
            </c:numRef>
          </c:val>
        </c:ser>
        <c:ser>
          <c:idx val="2"/>
          <c:order val="1"/>
          <c:tx>
            <c:strRef>
              <c:f>'R_MP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2021vs2020'!$N$3</c:f>
              <c:strCache/>
            </c:strRef>
          </c:cat>
          <c:val>
            <c:numRef>
              <c:f>'R_MP NEW 2021vs2020'!$N$9</c:f>
              <c:numCache/>
            </c:numRef>
          </c:val>
        </c:ser>
        <c:gapWidth val="200"/>
        <c:axId val="19666035"/>
        <c:axId val="42776588"/>
      </c:barChart>
      <c:catAx>
        <c:axId val="19666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76588"/>
        <c:crossesAt val="0"/>
        <c:auto val="1"/>
        <c:lblOffset val="100"/>
        <c:tickLblSkip val="1"/>
        <c:noMultiLvlLbl val="0"/>
      </c:catAx>
      <c:valAx>
        <c:axId val="4277658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660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505"/>
          <c:w val="0.73225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2021vs2020'!$B$2:$M$2</c:f>
              <c:strCache/>
            </c:strRef>
          </c:cat>
          <c:val>
            <c:numRef>
              <c:f>'R_PTW USED 2021vs2020'!$U$5:$AF$5</c:f>
              <c:numCache/>
            </c:numRef>
          </c:val>
        </c:ser>
        <c:ser>
          <c:idx val="1"/>
          <c:order val="1"/>
          <c:tx>
            <c:strRef>
              <c:f>'R_PTW USED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2021vs2020'!$B$2:$M$2</c:f>
              <c:strCache/>
            </c:strRef>
          </c:cat>
          <c:val>
            <c:numRef>
              <c:f>'R_PTW USED 2021vs2020'!$B$5:$M$5</c:f>
              <c:numCache/>
            </c:numRef>
          </c:val>
        </c:ser>
        <c:axId val="49444973"/>
        <c:axId val="42351574"/>
      </c:barChart>
      <c:catAx>
        <c:axId val="49444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51574"/>
        <c:crosses val="autoZero"/>
        <c:auto val="1"/>
        <c:lblOffset val="100"/>
        <c:tickLblSkip val="1"/>
        <c:noMultiLvlLbl val="0"/>
      </c:catAx>
      <c:valAx>
        <c:axId val="423515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449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I-XI 2020 - 2021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165"/>
          <c:w val="0.73775"/>
          <c:h val="0.84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2021vs2020'!$N$2</c:f>
              <c:strCache/>
            </c:strRef>
          </c:cat>
          <c:val>
            <c:numRef>
              <c:f>'R_PTW USED 2021vs2020'!$F$13</c:f>
              <c:numCache/>
            </c:numRef>
          </c:val>
        </c:ser>
        <c:ser>
          <c:idx val="2"/>
          <c:order val="1"/>
          <c:tx>
            <c:strRef>
              <c:f>'R_PTW USED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2021vs2020'!$N$2</c:f>
              <c:strCache/>
            </c:strRef>
          </c:cat>
          <c:val>
            <c:numRef>
              <c:f>'R_PTW USED 2021vs2020'!$N$5</c:f>
              <c:numCache/>
            </c:numRef>
          </c:val>
        </c:ser>
        <c:gapWidth val="200"/>
        <c:axId val="45619847"/>
        <c:axId val="7925440"/>
      </c:barChart>
      <c:catAx>
        <c:axId val="45619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25440"/>
        <c:crosses val="autoZero"/>
        <c:auto val="1"/>
        <c:lblOffset val="100"/>
        <c:tickLblSkip val="1"/>
        <c:noMultiLvlLbl val="0"/>
      </c:catAx>
      <c:valAx>
        <c:axId val="792544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198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I-XI 2021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2021vs2020'!$A$3:$A$4</c:f>
              <c:strCache/>
            </c:strRef>
          </c:cat>
          <c:val>
            <c:numRef>
              <c:f>'R_PTW USED 2021vs2020'!$O$3:$O$4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2021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2021'!$A$11</c:f>
              <c:strCache>
                <c:ptCount val="1"/>
                <c:pt idx="0">
                  <c:v>USED MC**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2021'!$B$11:$M$11</c:f>
              <c:numCache/>
            </c:numRef>
          </c:val>
        </c:ser>
        <c:ser>
          <c:idx val="0"/>
          <c:order val="1"/>
          <c:tx>
            <c:strRef>
              <c:f>'R_MC&amp;MP structure 2021'!$A$10</c:f>
              <c:strCache>
                <c:ptCount val="1"/>
                <c:pt idx="0">
                  <c:v>NEW MC*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2021'!$B$10:$M$10</c:f>
              <c:numCache/>
            </c:numRef>
          </c:val>
        </c:ser>
        <c:overlap val="100"/>
        <c:axId val="4220097"/>
        <c:axId val="37980874"/>
      </c:barChart>
      <c:lineChart>
        <c:grouping val="standard"/>
        <c:varyColors val="0"/>
        <c:ser>
          <c:idx val="2"/>
          <c:order val="2"/>
          <c:tx>
            <c:strRef>
              <c:f>'R_MC&amp;MP structure 2021'!$A$8</c:f>
              <c:strCache>
                <c:ptCount val="1"/>
                <c:pt idx="0">
                  <c:v>TOTAL MC 2020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2021'!$B$8:$M$8</c:f>
              <c:numCache/>
            </c:numRef>
          </c:val>
          <c:smooth val="0"/>
        </c:ser>
        <c:axId val="4220097"/>
        <c:axId val="37980874"/>
      </c:lineChart>
      <c:catAx>
        <c:axId val="4220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80874"/>
        <c:crosses val="autoZero"/>
        <c:auto val="1"/>
        <c:lblOffset val="100"/>
        <c:tickLblSkip val="1"/>
        <c:noMultiLvlLbl val="0"/>
      </c:catAx>
      <c:valAx>
        <c:axId val="379808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00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2021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2021'!$A$26</c:f>
              <c:strCache>
                <c:ptCount val="1"/>
                <c:pt idx="0">
                  <c:v>USED MP**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2021'!$B$26:$M$26</c:f>
              <c:numCache/>
            </c:numRef>
          </c:val>
        </c:ser>
        <c:ser>
          <c:idx val="0"/>
          <c:order val="1"/>
          <c:tx>
            <c:strRef>
              <c:f>'R_MC&amp;MP structure 2021'!$A$25</c:f>
              <c:strCache>
                <c:ptCount val="1"/>
                <c:pt idx="0">
                  <c:v>NEW MP*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2021'!$B$25:$M$25</c:f>
              <c:numCache/>
            </c:numRef>
          </c:val>
        </c:ser>
        <c:overlap val="100"/>
        <c:axId val="6283547"/>
        <c:axId val="56551924"/>
      </c:barChart>
      <c:lineChart>
        <c:grouping val="standard"/>
        <c:varyColors val="0"/>
        <c:ser>
          <c:idx val="2"/>
          <c:order val="2"/>
          <c:tx>
            <c:strRef>
              <c:f>'R_MC&amp;MP structure 2021'!$A$23</c:f>
              <c:strCache>
                <c:ptCount val="1"/>
                <c:pt idx="0">
                  <c:v>TOTAL MP 2020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2021'!$B$23:$M$23</c:f>
              <c:numCache/>
            </c:numRef>
          </c:val>
          <c:smooth val="0"/>
        </c:ser>
        <c:axId val="6283547"/>
        <c:axId val="56551924"/>
      </c:lineChart>
      <c:catAx>
        <c:axId val="6283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51924"/>
        <c:crosses val="autoZero"/>
        <c:auto val="1"/>
        <c:lblOffset val="100"/>
        <c:tickLblSkip val="1"/>
        <c:noMultiLvlLbl val="0"/>
      </c:catAx>
      <c:valAx>
        <c:axId val="565519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35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I-XI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88"/>
          <c:w val="0.79925"/>
          <c:h val="0.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2021vs2020'!$N$2</c:f>
              <c:strCache/>
            </c:strRef>
          </c:cat>
          <c:val>
            <c:numRef>
              <c:f>'R_PTW 2021vs2020'!$F$13</c:f>
              <c:numCache/>
            </c:numRef>
          </c:val>
        </c:ser>
        <c:ser>
          <c:idx val="2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2021vs2020'!$N$2</c:f>
              <c:strCache/>
            </c:strRef>
          </c:cat>
          <c:val>
            <c:numRef>
              <c:f>'R_PTW 2021vs2020'!$E$13</c:f>
              <c:numCache/>
            </c:numRef>
          </c:val>
        </c:ser>
        <c:gapWidth val="200"/>
        <c:axId val="21783863"/>
        <c:axId val="61837040"/>
      </c:barChart>
      <c:catAx>
        <c:axId val="21783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37040"/>
        <c:crosses val="autoZero"/>
        <c:auto val="1"/>
        <c:lblOffset val="100"/>
        <c:tickLblSkip val="1"/>
        <c:noMultiLvlLbl val="0"/>
      </c:catAx>
      <c:valAx>
        <c:axId val="6183704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838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I-XI 2021</a:t>
            </a:r>
          </a:p>
        </c:rich>
      </c:tx>
      <c:layout>
        <c:manualLayout>
          <c:xMode val="factor"/>
          <c:yMode val="factor"/>
          <c:x val="0.00525"/>
          <c:y val="-0.009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2021vs2020'!$A$3:$A$4</c:f>
              <c:strCache/>
            </c:strRef>
          </c:cat>
          <c:val>
            <c:numRef>
              <c:f>'R_PTW 2021vs2020'!$O$3:$O$4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505"/>
          <c:w val="0.73225"/>
          <c:h val="0.807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2021vs2020'!$B$2:$M$2</c:f>
              <c:strCache/>
            </c:strRef>
          </c:cat>
          <c:val>
            <c:numRef>
              <c:f>'R_PTW NEW 2021vs2020'!$U$5:$AF$5</c:f>
              <c:numCache/>
            </c:numRef>
          </c:val>
        </c:ser>
        <c:ser>
          <c:idx val="3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2021vs2020'!$B$2:$M$2</c:f>
              <c:strCache/>
            </c:strRef>
          </c:cat>
          <c:val>
            <c:numRef>
              <c:f>'R_PTW NEW 2021vs2020'!$B$5:$M$5</c:f>
              <c:numCache/>
            </c:numRef>
          </c:val>
        </c:ser>
        <c:axId val="19662449"/>
        <c:axId val="42744314"/>
      </c:barChart>
      <c:catAx>
        <c:axId val="19662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44314"/>
        <c:crosses val="autoZero"/>
        <c:auto val="1"/>
        <c:lblOffset val="100"/>
        <c:tickLblSkip val="1"/>
        <c:noMultiLvlLbl val="0"/>
      </c:catAx>
      <c:valAx>
        <c:axId val="427443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624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I-XI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165"/>
          <c:w val="0.752"/>
          <c:h val="0.84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2021vs2020'!$N$2</c:f>
              <c:strCache/>
            </c:strRef>
          </c:cat>
          <c:val>
            <c:numRef>
              <c:f>'R_PTW NEW 2021vs2020'!$F$13</c:f>
              <c:numCache/>
            </c:numRef>
          </c:val>
        </c:ser>
        <c:ser>
          <c:idx val="2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2021vs2020'!$N$2</c:f>
              <c:strCache/>
            </c:strRef>
          </c:cat>
          <c:val>
            <c:numRef>
              <c:f>'R_PTW NEW 2021vs2020'!$N$5</c:f>
              <c:numCache/>
            </c:numRef>
          </c:val>
        </c:ser>
        <c:gapWidth val="200"/>
        <c:axId val="49154507"/>
        <c:axId val="39737380"/>
      </c:barChart>
      <c:catAx>
        <c:axId val="49154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37380"/>
        <c:crosses val="autoZero"/>
        <c:auto val="1"/>
        <c:lblOffset val="100"/>
        <c:tickLblSkip val="1"/>
        <c:noMultiLvlLbl val="0"/>
      </c:catAx>
      <c:valAx>
        <c:axId val="3973738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545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I-XI 2021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2021vs2020'!$A$3:$A$4</c:f>
              <c:strCache/>
            </c:strRef>
          </c:cat>
          <c:val>
            <c:numRef>
              <c:f>'R_PTW NEW 2021vs2020'!$O$3:$O$4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2019-2021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2021vs2020'!$B$3:$M$3</c:f>
              <c:strCache/>
            </c:strRef>
          </c:cat>
          <c:val>
            <c:numRef>
              <c:f>'R_MC NEW 2021vs2020'!$B$7:$M$7</c:f>
              <c:numCache/>
            </c:numRef>
          </c:val>
        </c:ser>
        <c:ser>
          <c:idx val="3"/>
          <c:order val="1"/>
          <c:tx>
            <c:strRef>
              <c:f>'R_MC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2021vs2020'!$B$8:$M$8</c:f>
              <c:numCache/>
            </c:numRef>
          </c:val>
        </c:ser>
        <c:ser>
          <c:idx val="2"/>
          <c:order val="2"/>
          <c:tx>
            <c:strRef>
              <c:f>'R_MC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2021vs2020'!$B$3:$M$3</c:f>
              <c:strCache/>
            </c:strRef>
          </c:cat>
          <c:val>
            <c:numRef>
              <c:f>'R_MC NEW 2021vs2020'!$B$9:$M$9</c:f>
              <c:numCache/>
            </c:numRef>
          </c:val>
        </c:ser>
        <c:axId val="22092101"/>
        <c:axId val="64611182"/>
      </c:barChart>
      <c:catAx>
        <c:axId val="22092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11182"/>
        <c:crosses val="autoZero"/>
        <c:auto val="1"/>
        <c:lblOffset val="100"/>
        <c:tickLblSkip val="1"/>
        <c:noMultiLvlLbl val="0"/>
      </c:catAx>
      <c:valAx>
        <c:axId val="646111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921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I-XI 2020 - 2021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2021vs2020'!$N$3</c:f>
              <c:strCache/>
            </c:strRef>
          </c:cat>
          <c:val>
            <c:numRef>
              <c:f>'R_MC NEW 2021vs2020'!$F$14</c:f>
              <c:numCache/>
            </c:numRef>
          </c:val>
        </c:ser>
        <c:ser>
          <c:idx val="2"/>
          <c:order val="1"/>
          <c:tx>
            <c:strRef>
              <c:f>'R_MC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2021vs2020'!$N$3</c:f>
              <c:strCache/>
            </c:strRef>
          </c:cat>
          <c:val>
            <c:numRef>
              <c:f>'R_MC NEW 2021vs2020'!$N$9</c:f>
              <c:numCache/>
            </c:numRef>
          </c:val>
        </c:ser>
        <c:gapWidth val="200"/>
        <c:axId val="44629727"/>
        <c:axId val="66123224"/>
      </c:barChart>
      <c:catAx>
        <c:axId val="44629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23224"/>
        <c:crossesAt val="0"/>
        <c:auto val="1"/>
        <c:lblOffset val="100"/>
        <c:tickLblSkip val="1"/>
        <c:noMultiLvlLbl val="0"/>
      </c:catAx>
      <c:valAx>
        <c:axId val="6612322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297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Jan-Nov 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-0.002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825"/>
          <c:y val="0.231"/>
          <c:w val="0.394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2021 rankings'!$J$10,'R_MC 2021 rankings'!$J$15,'R_MC 2021 rankings'!$J$20,'R_MC 2021 rankings'!$J$25,'R_MC 2021 rankings'!$J$30,'R_MC 2021 rankings'!$J$31,'R_MC 2021 rankings'!$J$32)</c:f>
              <c:strCache/>
            </c:strRef>
          </c:cat>
          <c:val>
            <c:numRef>
              <c:f>('R_MC 2021 rankings'!$L$10,'R_MC 2021 rankings'!$L$15,'R_MC 2021 rankings'!$L$20,'R_MC 2021 rankings'!$L$25,'R_MC 2021 rankings'!$L$30,'R_MC 2021 rankings'!$L$31,'R_MC 2021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25"/>
          <c:y val="0.337"/>
          <c:w val="0.267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9720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811000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2571750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0" t="s">
        <v>145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98"/>
      <c r="N1" s="98"/>
    </row>
    <row r="3" spans="2:14" ht="12.75">
      <c r="B3" s="37" t="s">
        <v>2</v>
      </c>
      <c r="N3" t="s">
        <v>60</v>
      </c>
    </row>
    <row r="5" spans="3:9" ht="12.75">
      <c r="C5" s="38" t="s">
        <v>75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46" t="s">
        <v>104</v>
      </c>
      <c r="C7" s="62" t="s">
        <v>105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5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46" t="s">
        <v>106</v>
      </c>
      <c r="C9" s="63" t="s">
        <v>107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5"/>
      <c r="D10" s="10"/>
    </row>
    <row r="11" spans="2:4" ht="12.75">
      <c r="B11" s="146" t="s">
        <v>108</v>
      </c>
      <c r="C11" s="63" t="s">
        <v>109</v>
      </c>
      <c r="D11" s="10"/>
    </row>
    <row r="12" ht="12.75">
      <c r="B12" s="145"/>
    </row>
    <row r="13" spans="2:17" ht="12.75">
      <c r="B13" s="146" t="s">
        <v>100</v>
      </c>
      <c r="C13" s="62" t="s">
        <v>153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5"/>
    </row>
    <row r="15" spans="2:4" ht="12.75">
      <c r="B15" s="146" t="s">
        <v>110</v>
      </c>
      <c r="C15" s="63" t="s">
        <v>111</v>
      </c>
      <c r="D15" s="12"/>
    </row>
    <row r="16" ht="12.75">
      <c r="B16" s="145"/>
    </row>
    <row r="17" spans="2:3" ht="12.75">
      <c r="B17" s="147" t="s">
        <v>101</v>
      </c>
      <c r="C17" s="62" t="s">
        <v>154</v>
      </c>
    </row>
    <row r="18" ht="12.75">
      <c r="B18" s="145"/>
    </row>
    <row r="19" spans="2:3" ht="12.75">
      <c r="B19" s="147" t="s">
        <v>112</v>
      </c>
      <c r="C19" s="62" t="s">
        <v>113</v>
      </c>
    </row>
    <row r="20" ht="12.75">
      <c r="B20" s="145"/>
    </row>
    <row r="21" spans="2:3" ht="12.75">
      <c r="B21" s="147" t="s">
        <v>102</v>
      </c>
      <c r="C21" s="62" t="s">
        <v>103</v>
      </c>
    </row>
    <row r="22" ht="12.75">
      <c r="B22" s="145"/>
    </row>
    <row r="23" ht="12.75">
      <c r="D23" s="96" t="s">
        <v>44</v>
      </c>
    </row>
  </sheetData>
  <sheetProtection/>
  <mergeCells count="1">
    <mergeCell ref="B1:L1"/>
  </mergeCells>
  <hyperlinks>
    <hyperlink ref="B7" location="'R_PTW 2021vs2020'!A1" display="R_PTW 2021vs2020"/>
    <hyperlink ref="B9" location="'R_PTW NEW 2021vs2020'!A1" display="R_PTW NEW 2021vs2020"/>
    <hyperlink ref="B11" location="'R_MC NEW 2021vs2020'!A1" display="R_MC NEW 2021vs2020"/>
    <hyperlink ref="B13" location="'R_MC 2021 rankings'!A1" display="R_MC 2021 rankings"/>
    <hyperlink ref="B15" location="'R_MP NEW 2021vs2020'!A1" display="R_MP NEW 2021vs2020"/>
    <hyperlink ref="B17" location="'R_MP_2021 ranking'!A1" display="R_MP_2021 ranking"/>
    <hyperlink ref="B19" location="'R_PTW USED 2021vs2020'!A1" display="R_PTW USED 2021vs2020"/>
    <hyperlink ref="B21" location="'R_MC&amp;MP structure 2021'!A1" display="R_MC&amp;MP structure 2021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K12" sqref="K12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114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117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41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3151</v>
      </c>
      <c r="C3" s="3">
        <v>4251</v>
      </c>
      <c r="D3" s="3">
        <v>9315</v>
      </c>
      <c r="E3" s="3">
        <v>10452</v>
      </c>
      <c r="F3" s="3">
        <v>10288</v>
      </c>
      <c r="G3" s="3">
        <v>10141</v>
      </c>
      <c r="H3" s="3">
        <v>8928</v>
      </c>
      <c r="I3" s="3">
        <v>6896</v>
      </c>
      <c r="J3" s="3">
        <v>5683</v>
      </c>
      <c r="K3" s="3">
        <v>4756</v>
      </c>
      <c r="L3" s="3">
        <v>4109</v>
      </c>
      <c r="M3" s="7"/>
      <c r="N3" s="3">
        <v>77970</v>
      </c>
      <c r="O3" s="97">
        <v>0.7840830241047455</v>
      </c>
      <c r="T3" s="43" t="s">
        <v>4</v>
      </c>
      <c r="U3" s="3">
        <v>4525</v>
      </c>
      <c r="V3" s="3">
        <v>5599</v>
      </c>
      <c r="W3" s="3">
        <v>5125</v>
      </c>
      <c r="X3" s="3">
        <v>5916</v>
      </c>
      <c r="Y3" s="3">
        <v>10900</v>
      </c>
      <c r="Z3" s="3">
        <v>11202</v>
      </c>
      <c r="AA3" s="3">
        <v>10817</v>
      </c>
      <c r="AB3" s="3">
        <v>7916</v>
      </c>
      <c r="AC3" s="3">
        <v>6299</v>
      </c>
      <c r="AD3" s="3">
        <v>4519</v>
      </c>
      <c r="AE3" s="3">
        <v>3401</v>
      </c>
      <c r="AF3" s="7">
        <v>5750</v>
      </c>
      <c r="AG3" s="3">
        <v>81969</v>
      </c>
    </row>
    <row r="4" spans="1:33" s="5" customFormat="1" ht="15.75" customHeight="1">
      <c r="A4" s="19" t="s">
        <v>3</v>
      </c>
      <c r="B4" s="159">
        <v>791</v>
      </c>
      <c r="C4" s="159">
        <v>869</v>
      </c>
      <c r="D4" s="159">
        <v>1784</v>
      </c>
      <c r="E4" s="159">
        <v>2192</v>
      </c>
      <c r="F4" s="159">
        <v>2682</v>
      </c>
      <c r="G4" s="159">
        <v>2888</v>
      </c>
      <c r="H4" s="159">
        <v>2998</v>
      </c>
      <c r="I4" s="159">
        <v>2615</v>
      </c>
      <c r="J4" s="159">
        <v>1967</v>
      </c>
      <c r="K4" s="159">
        <v>1475</v>
      </c>
      <c r="L4" s="159">
        <v>1210</v>
      </c>
      <c r="M4" s="160"/>
      <c r="N4" s="3">
        <v>21471</v>
      </c>
      <c r="O4" s="97">
        <v>0.21591697589525446</v>
      </c>
      <c r="T4" s="100" t="s">
        <v>3</v>
      </c>
      <c r="U4" s="159">
        <v>1178</v>
      </c>
      <c r="V4" s="159">
        <v>1430</v>
      </c>
      <c r="W4" s="159">
        <v>1249</v>
      </c>
      <c r="X4" s="159">
        <v>1227</v>
      </c>
      <c r="Y4" s="159">
        <v>3018</v>
      </c>
      <c r="Z4" s="159">
        <v>3507</v>
      </c>
      <c r="AA4" s="159">
        <v>3651</v>
      </c>
      <c r="AB4" s="159">
        <v>3146</v>
      </c>
      <c r="AC4" s="159">
        <v>2505</v>
      </c>
      <c r="AD4" s="159">
        <v>1623</v>
      </c>
      <c r="AE4" s="159">
        <v>1572</v>
      </c>
      <c r="AF4" s="160">
        <v>3556</v>
      </c>
      <c r="AG4" s="3">
        <v>27662</v>
      </c>
    </row>
    <row r="5" spans="1:33" s="5" customFormat="1" ht="12.75">
      <c r="A5" s="30" t="s">
        <v>115</v>
      </c>
      <c r="B5" s="9">
        <v>3942</v>
      </c>
      <c r="C5" s="9">
        <v>5120</v>
      </c>
      <c r="D5" s="9">
        <v>11099</v>
      </c>
      <c r="E5" s="9">
        <v>12644</v>
      </c>
      <c r="F5" s="9">
        <v>12970</v>
      </c>
      <c r="G5" s="9">
        <v>13029</v>
      </c>
      <c r="H5" s="9">
        <v>11926</v>
      </c>
      <c r="I5" s="9">
        <v>9511</v>
      </c>
      <c r="J5" s="9">
        <v>7650</v>
      </c>
      <c r="K5" s="9">
        <v>6231</v>
      </c>
      <c r="L5" s="9">
        <v>5319</v>
      </c>
      <c r="M5" s="9"/>
      <c r="N5" s="9">
        <v>99441</v>
      </c>
      <c r="O5" s="97">
        <v>1</v>
      </c>
      <c r="T5" s="99" t="s">
        <v>78</v>
      </c>
      <c r="U5" s="218">
        <v>5703</v>
      </c>
      <c r="V5" s="218">
        <v>7029</v>
      </c>
      <c r="W5" s="218">
        <v>6374</v>
      </c>
      <c r="X5" s="218">
        <v>7143</v>
      </c>
      <c r="Y5" s="218">
        <v>13918</v>
      </c>
      <c r="Z5" s="218">
        <v>14709</v>
      </c>
      <c r="AA5" s="218">
        <v>14468</v>
      </c>
      <c r="AB5" s="218">
        <v>11062</v>
      </c>
      <c r="AC5" s="218">
        <v>8804</v>
      </c>
      <c r="AD5" s="218">
        <v>6142</v>
      </c>
      <c r="AE5" s="218">
        <v>4973</v>
      </c>
      <c r="AF5" s="218">
        <v>9306</v>
      </c>
      <c r="AG5" s="218">
        <v>109631</v>
      </c>
    </row>
    <row r="6" spans="1:34" s="5" customFormat="1" ht="15.75" customHeight="1">
      <c r="A6" s="69" t="s">
        <v>116</v>
      </c>
      <c r="B6" s="207">
        <v>-0.5764023210831721</v>
      </c>
      <c r="C6" s="207">
        <v>0.2988330796549974</v>
      </c>
      <c r="D6" s="207">
        <v>1.1677734375000002</v>
      </c>
      <c r="E6" s="207">
        <v>0.13920172988557522</v>
      </c>
      <c r="F6" s="207">
        <v>0.025782980069598338</v>
      </c>
      <c r="G6" s="207">
        <v>0.004548959136468689</v>
      </c>
      <c r="H6" s="207">
        <v>-0.08465730293959628</v>
      </c>
      <c r="I6" s="207">
        <v>-0.20249874224383702</v>
      </c>
      <c r="J6" s="207">
        <v>-0.1956681736936179</v>
      </c>
      <c r="K6" s="207">
        <v>-0.18549019607843142</v>
      </c>
      <c r="L6" s="207">
        <v>-0.14636494944631684</v>
      </c>
      <c r="M6" s="207"/>
      <c r="N6" s="161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118</v>
      </c>
      <c r="B7" s="208">
        <v>-0.3087848500789059</v>
      </c>
      <c r="C7" s="208">
        <v>-0.2715891307440603</v>
      </c>
      <c r="D7" s="208">
        <v>0.7412927518042045</v>
      </c>
      <c r="E7" s="208">
        <v>0.7701245975080497</v>
      </c>
      <c r="F7" s="208">
        <v>-0.06811323466015229</v>
      </c>
      <c r="G7" s="208">
        <v>-0.1142157862533143</v>
      </c>
      <c r="H7" s="208">
        <v>-0.17569809234171962</v>
      </c>
      <c r="I7" s="208">
        <v>-0.14020972699331047</v>
      </c>
      <c r="J7" s="208">
        <v>-0.13107678328032712</v>
      </c>
      <c r="K7" s="208">
        <v>0.01449039400846619</v>
      </c>
      <c r="L7" s="208">
        <v>0.06957570882766939</v>
      </c>
      <c r="M7" s="208"/>
      <c r="N7" s="208">
        <v>-0.008811363070022393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3" t="s">
        <v>6</v>
      </c>
      <c r="B9" s="225" t="s">
        <v>151</v>
      </c>
      <c r="C9" s="226"/>
      <c r="D9" s="227" t="s">
        <v>33</v>
      </c>
      <c r="E9" s="229" t="s">
        <v>23</v>
      </c>
      <c r="F9" s="230"/>
      <c r="G9" s="227" t="s">
        <v>33</v>
      </c>
    </row>
    <row r="10" spans="1:34" s="5" customFormat="1" ht="26.25" customHeight="1">
      <c r="A10" s="224"/>
      <c r="B10" s="45">
        <v>2021</v>
      </c>
      <c r="C10" s="45">
        <v>2020</v>
      </c>
      <c r="D10" s="228"/>
      <c r="E10" s="45">
        <f>B10</f>
        <v>2021</v>
      </c>
      <c r="F10" s="45">
        <f>C10</f>
        <v>2020</v>
      </c>
      <c r="G10" s="228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87">
        <v>4109</v>
      </c>
      <c r="C11" s="187">
        <v>3401</v>
      </c>
      <c r="D11" s="188">
        <v>0.20817406645104386</v>
      </c>
      <c r="E11" s="187">
        <v>77970</v>
      </c>
      <c r="F11" s="189">
        <v>76219</v>
      </c>
      <c r="G11" s="188">
        <v>0.022973274380403863</v>
      </c>
      <c r="H11" s="144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87">
        <v>1210</v>
      </c>
      <c r="C12" s="187">
        <v>1572</v>
      </c>
      <c r="D12" s="188">
        <v>-0.23027989821882955</v>
      </c>
      <c r="E12" s="187">
        <v>21471</v>
      </c>
      <c r="F12" s="189">
        <v>24106</v>
      </c>
      <c r="G12" s="188">
        <v>-0.10930888575458397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87">
        <v>5319</v>
      </c>
      <c r="C13" s="187">
        <v>4973</v>
      </c>
      <c r="D13" s="188">
        <v>0.06957570882766939</v>
      </c>
      <c r="E13" s="187">
        <v>99441</v>
      </c>
      <c r="F13" s="187">
        <v>100325</v>
      </c>
      <c r="G13" s="188">
        <v>-0.008811363070022393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76</v>
      </c>
    </row>
    <row r="37" ht="12.75">
      <c r="A37" s="44" t="s">
        <v>42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119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120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410</v>
      </c>
      <c r="C3" s="3">
        <v>906</v>
      </c>
      <c r="D3" s="3">
        <v>2223</v>
      </c>
      <c r="E3" s="3">
        <v>2884</v>
      </c>
      <c r="F3" s="3">
        <v>2963</v>
      </c>
      <c r="G3" s="3">
        <v>2848</v>
      </c>
      <c r="H3" s="3">
        <v>2423</v>
      </c>
      <c r="I3" s="3">
        <v>1894</v>
      </c>
      <c r="J3" s="3">
        <v>1461</v>
      </c>
      <c r="K3" s="3">
        <v>1186</v>
      </c>
      <c r="L3" s="3">
        <v>1071</v>
      </c>
      <c r="M3" s="7"/>
      <c r="N3" s="3">
        <v>20269</v>
      </c>
      <c r="O3" s="97">
        <v>0.6344769298190697</v>
      </c>
      <c r="T3" s="43" t="s">
        <v>4</v>
      </c>
      <c r="U3" s="3">
        <v>698</v>
      </c>
      <c r="V3" s="3">
        <v>1090</v>
      </c>
      <c r="W3" s="3">
        <v>1350</v>
      </c>
      <c r="X3" s="3">
        <v>1613</v>
      </c>
      <c r="Y3" s="3">
        <v>2729</v>
      </c>
      <c r="Z3" s="3">
        <v>2949</v>
      </c>
      <c r="AA3" s="3">
        <v>3027</v>
      </c>
      <c r="AB3" s="3">
        <v>2057</v>
      </c>
      <c r="AC3" s="3">
        <v>1528</v>
      </c>
      <c r="AD3" s="3">
        <v>1113</v>
      </c>
      <c r="AE3" s="3">
        <v>999</v>
      </c>
      <c r="AF3" s="7">
        <v>2662</v>
      </c>
      <c r="AG3" s="3">
        <v>21815</v>
      </c>
    </row>
    <row r="4" spans="1:33" s="5" customFormat="1" ht="15.75" customHeight="1">
      <c r="A4" s="19" t="s">
        <v>3</v>
      </c>
      <c r="B4" s="159">
        <v>301</v>
      </c>
      <c r="C4" s="159">
        <v>401</v>
      </c>
      <c r="D4" s="159">
        <v>902</v>
      </c>
      <c r="E4" s="159">
        <v>1140</v>
      </c>
      <c r="F4" s="159">
        <v>1457</v>
      </c>
      <c r="G4" s="159">
        <v>1691</v>
      </c>
      <c r="H4" s="159">
        <v>1693</v>
      </c>
      <c r="I4" s="159">
        <v>1475</v>
      </c>
      <c r="J4" s="159">
        <v>1097</v>
      </c>
      <c r="K4" s="159">
        <v>849</v>
      </c>
      <c r="L4" s="159">
        <v>671</v>
      </c>
      <c r="M4" s="160"/>
      <c r="N4" s="3">
        <v>11677</v>
      </c>
      <c r="O4" s="97">
        <v>0.36552307018093033</v>
      </c>
      <c r="T4" s="68" t="s">
        <v>3</v>
      </c>
      <c r="U4" s="159">
        <v>649</v>
      </c>
      <c r="V4" s="159">
        <v>863</v>
      </c>
      <c r="W4" s="159">
        <v>807</v>
      </c>
      <c r="X4" s="159">
        <v>811</v>
      </c>
      <c r="Y4" s="159">
        <v>1953</v>
      </c>
      <c r="Z4" s="159">
        <v>2303</v>
      </c>
      <c r="AA4" s="159">
        <v>2338</v>
      </c>
      <c r="AB4" s="159">
        <v>1964</v>
      </c>
      <c r="AC4" s="159">
        <v>1552</v>
      </c>
      <c r="AD4" s="159">
        <v>952</v>
      </c>
      <c r="AE4" s="159">
        <v>1104</v>
      </c>
      <c r="AF4" s="160">
        <v>3044</v>
      </c>
      <c r="AG4" s="3">
        <v>18340</v>
      </c>
    </row>
    <row r="5" spans="1:33" s="5" customFormat="1" ht="12.75">
      <c r="A5" s="30" t="s">
        <v>115</v>
      </c>
      <c r="B5" s="9">
        <v>711</v>
      </c>
      <c r="C5" s="9">
        <v>1307</v>
      </c>
      <c r="D5" s="9">
        <v>3125</v>
      </c>
      <c r="E5" s="9">
        <v>4024</v>
      </c>
      <c r="F5" s="9">
        <v>4420</v>
      </c>
      <c r="G5" s="9">
        <v>4539</v>
      </c>
      <c r="H5" s="9">
        <v>4116</v>
      </c>
      <c r="I5" s="9">
        <v>3369</v>
      </c>
      <c r="J5" s="9">
        <v>2558</v>
      </c>
      <c r="K5" s="9">
        <v>2035</v>
      </c>
      <c r="L5" s="9">
        <v>1742</v>
      </c>
      <c r="M5" s="9"/>
      <c r="N5" s="9">
        <v>31946</v>
      </c>
      <c r="O5" s="97">
        <v>1</v>
      </c>
      <c r="T5" s="48" t="s">
        <v>78</v>
      </c>
      <c r="U5" s="218">
        <v>1347</v>
      </c>
      <c r="V5" s="218">
        <v>1953</v>
      </c>
      <c r="W5" s="218">
        <v>2157</v>
      </c>
      <c r="X5" s="218">
        <v>2424</v>
      </c>
      <c r="Y5" s="218">
        <v>4682</v>
      </c>
      <c r="Z5" s="218">
        <v>5252</v>
      </c>
      <c r="AA5" s="218">
        <v>5365</v>
      </c>
      <c r="AB5" s="218">
        <v>4021</v>
      </c>
      <c r="AC5" s="218">
        <v>3080</v>
      </c>
      <c r="AD5" s="218">
        <v>2065</v>
      </c>
      <c r="AE5" s="218">
        <v>2103</v>
      </c>
      <c r="AF5" s="218">
        <v>5706</v>
      </c>
      <c r="AG5" s="218">
        <v>40155</v>
      </c>
    </row>
    <row r="6" spans="1:33" s="5" customFormat="1" ht="15.75" customHeight="1">
      <c r="A6" s="69" t="s">
        <v>116</v>
      </c>
      <c r="B6" s="207">
        <v>-0.8753943217665615</v>
      </c>
      <c r="C6" s="207">
        <v>0.8382559774964837</v>
      </c>
      <c r="D6" s="207">
        <v>1.3909716908951797</v>
      </c>
      <c r="E6" s="207">
        <v>0.28767999999999994</v>
      </c>
      <c r="F6" s="207">
        <v>0.09840954274353875</v>
      </c>
      <c r="G6" s="207">
        <v>0.026923076923076827</v>
      </c>
      <c r="H6" s="207">
        <v>-0.09319233311302044</v>
      </c>
      <c r="I6" s="207">
        <v>-0.18148688046647232</v>
      </c>
      <c r="J6" s="207">
        <v>-0.24072425051944202</v>
      </c>
      <c r="K6" s="207">
        <v>-0.20445660672400312</v>
      </c>
      <c r="L6" s="207">
        <v>-0.14398034398034398</v>
      </c>
      <c r="M6" s="207"/>
      <c r="N6" s="161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118</v>
      </c>
      <c r="B7" s="208">
        <v>-0.4721603563474388</v>
      </c>
      <c r="C7" s="208">
        <v>-0.33077316948284685</v>
      </c>
      <c r="D7" s="208">
        <v>0.44877144181733897</v>
      </c>
      <c r="E7" s="208">
        <v>0.6600660066006601</v>
      </c>
      <c r="F7" s="208">
        <v>-0.05595899188381037</v>
      </c>
      <c r="G7" s="208">
        <v>-0.13575780654988578</v>
      </c>
      <c r="H7" s="208">
        <v>-0.2328052190121156</v>
      </c>
      <c r="I7" s="208">
        <v>-0.1621487192240736</v>
      </c>
      <c r="J7" s="208">
        <v>-0.16948051948051945</v>
      </c>
      <c r="K7" s="208">
        <v>-0.014527845036319653</v>
      </c>
      <c r="L7" s="208">
        <v>-0.17165953399904899</v>
      </c>
      <c r="M7" s="208"/>
      <c r="N7" s="208">
        <v>-0.07265813231153295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3" t="s">
        <v>6</v>
      </c>
      <c r="B9" s="225" t="str">
        <f>'R_PTW 2021vs2020'!B9:C9</f>
        <v>NOVEMBER</v>
      </c>
      <c r="C9" s="226"/>
      <c r="D9" s="227" t="s">
        <v>33</v>
      </c>
      <c r="E9" s="229" t="s">
        <v>23</v>
      </c>
      <c r="F9" s="230"/>
      <c r="G9" s="227" t="s">
        <v>33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4"/>
      <c r="B10" s="45">
        <f>'R_PTW 2021vs2020'!B10</f>
        <v>2021</v>
      </c>
      <c r="C10" s="45">
        <f>'R_PTW 2021vs2020'!C10</f>
        <v>2020</v>
      </c>
      <c r="D10" s="228"/>
      <c r="E10" s="45">
        <f>'R_PTW 2021vs2020'!E10</f>
        <v>2021</v>
      </c>
      <c r="F10" s="45">
        <f>'R_PTW 2021vs2020'!F10</f>
        <v>2020</v>
      </c>
      <c r="G10" s="228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87">
        <v>1071</v>
      </c>
      <c r="C11" s="187">
        <v>999</v>
      </c>
      <c r="D11" s="188">
        <v>0.072072072072072</v>
      </c>
      <c r="E11" s="187">
        <v>20269</v>
      </c>
      <c r="F11" s="189">
        <v>19153</v>
      </c>
      <c r="G11" s="188">
        <v>0.05826763431316251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87">
        <v>671</v>
      </c>
      <c r="C12" s="187">
        <v>1104</v>
      </c>
      <c r="D12" s="188">
        <v>-0.39221014492753625</v>
      </c>
      <c r="E12" s="187">
        <v>11677</v>
      </c>
      <c r="F12" s="189">
        <v>15296</v>
      </c>
      <c r="G12" s="188">
        <v>-0.2365978033472803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87">
        <v>1742</v>
      </c>
      <c r="C13" s="187">
        <v>2103</v>
      </c>
      <c r="D13" s="188">
        <v>-0.17165953399904899</v>
      </c>
      <c r="E13" s="187">
        <v>31946</v>
      </c>
      <c r="F13" s="187">
        <v>34449</v>
      </c>
      <c r="G13" s="188">
        <v>-0.07265813231153295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76</v>
      </c>
    </row>
    <row r="37" ht="12.75">
      <c r="A37" s="44" t="s">
        <v>42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H8" sqref="H8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1" t="s">
        <v>121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12"/>
    </row>
    <row r="3" spans="1:15" ht="12.75">
      <c r="A3" s="3" t="s">
        <v>36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59">
        <v>2018</v>
      </c>
      <c r="B6" s="159">
        <v>362</v>
      </c>
      <c r="C6" s="159">
        <v>506</v>
      </c>
      <c r="D6" s="159">
        <v>1225</v>
      </c>
      <c r="E6" s="159">
        <v>2249</v>
      </c>
      <c r="F6" s="159">
        <v>2004</v>
      </c>
      <c r="G6" s="159">
        <v>1986</v>
      </c>
      <c r="H6" s="159">
        <v>1629</v>
      </c>
      <c r="I6" s="159">
        <v>1452</v>
      </c>
      <c r="J6" s="159">
        <v>1040</v>
      </c>
      <c r="K6" s="159">
        <v>841</v>
      </c>
      <c r="L6" s="159">
        <v>555</v>
      </c>
      <c r="M6" s="160">
        <v>675</v>
      </c>
      <c r="N6" s="3">
        <v>14524</v>
      </c>
      <c r="O6" s="82"/>
      <c r="R6" s="83"/>
    </row>
    <row r="7" spans="1:18" s="62" customFormat="1" ht="12.75">
      <c r="A7" s="159">
        <v>2019</v>
      </c>
      <c r="B7" s="159">
        <v>460</v>
      </c>
      <c r="C7" s="159">
        <v>893</v>
      </c>
      <c r="D7" s="159">
        <v>2168</v>
      </c>
      <c r="E7" s="159">
        <v>3126</v>
      </c>
      <c r="F7" s="159">
        <v>2483</v>
      </c>
      <c r="G7" s="159">
        <v>2401</v>
      </c>
      <c r="H7" s="159">
        <v>2338</v>
      </c>
      <c r="I7" s="159">
        <v>1771</v>
      </c>
      <c r="J7" s="159">
        <v>1224</v>
      </c>
      <c r="K7" s="159">
        <v>881</v>
      </c>
      <c r="L7" s="159">
        <v>617</v>
      </c>
      <c r="M7" s="160">
        <v>741</v>
      </c>
      <c r="N7" s="3">
        <v>19103</v>
      </c>
      <c r="O7" s="82"/>
      <c r="R7" s="83"/>
    </row>
    <row r="8" spans="1:18" s="62" customFormat="1" ht="12.75">
      <c r="A8" s="159">
        <v>2020</v>
      </c>
      <c r="B8" s="159">
        <v>698</v>
      </c>
      <c r="C8" s="159">
        <v>1090</v>
      </c>
      <c r="D8" s="159">
        <v>1350</v>
      </c>
      <c r="E8" s="159">
        <v>1613</v>
      </c>
      <c r="F8" s="159">
        <v>2729</v>
      </c>
      <c r="G8" s="159">
        <v>2949</v>
      </c>
      <c r="H8" s="159">
        <v>3027</v>
      </c>
      <c r="I8" s="159">
        <v>2057</v>
      </c>
      <c r="J8" s="159">
        <v>1528</v>
      </c>
      <c r="K8" s="159">
        <v>1113</v>
      </c>
      <c r="L8" s="159">
        <v>999</v>
      </c>
      <c r="M8" s="160">
        <v>2662</v>
      </c>
      <c r="N8" s="3">
        <v>21815</v>
      </c>
      <c r="O8" s="82"/>
      <c r="R8" s="84"/>
    </row>
    <row r="9" spans="1:15" ht="12.75">
      <c r="A9" s="9">
        <v>2021</v>
      </c>
      <c r="B9" s="9">
        <v>410</v>
      </c>
      <c r="C9" s="9">
        <v>906</v>
      </c>
      <c r="D9" s="9">
        <v>2223</v>
      </c>
      <c r="E9" s="9">
        <v>2884</v>
      </c>
      <c r="F9" s="9">
        <v>2963</v>
      </c>
      <c r="G9" s="9">
        <v>2848</v>
      </c>
      <c r="H9" s="9">
        <v>2423</v>
      </c>
      <c r="I9" s="9">
        <v>1894</v>
      </c>
      <c r="J9" s="9">
        <v>1461</v>
      </c>
      <c r="K9" s="9">
        <v>1186</v>
      </c>
      <c r="L9" s="9">
        <v>1071</v>
      </c>
      <c r="M9" s="9"/>
      <c r="N9" s="85">
        <v>20269</v>
      </c>
      <c r="O9" s="86"/>
    </row>
    <row r="10" spans="1:14" ht="12.75">
      <c r="A10" s="139" t="s">
        <v>122</v>
      </c>
      <c r="B10" s="148">
        <v>-0.4126074498567335</v>
      </c>
      <c r="C10" s="148">
        <v>-0.1688073394495413</v>
      </c>
      <c r="D10" s="148">
        <v>0.6466666666666667</v>
      </c>
      <c r="E10" s="148">
        <v>0.7879727216367018</v>
      </c>
      <c r="F10" s="148">
        <v>0.08574569439355084</v>
      </c>
      <c r="G10" s="148">
        <v>-0.03424889793150221</v>
      </c>
      <c r="H10" s="148">
        <v>-0.19953749587049885</v>
      </c>
      <c r="I10" s="148">
        <v>-0.0792416140009723</v>
      </c>
      <c r="J10" s="148">
        <v>-0.04384816753926701</v>
      </c>
      <c r="K10" s="148">
        <v>0.06558849955076362</v>
      </c>
      <c r="L10" s="148">
        <v>0.072072072072072</v>
      </c>
      <c r="M10" s="148"/>
      <c r="N10" s="148">
        <v>0.05826763431316251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1"/>
      <c r="K11" s="151"/>
      <c r="L11" s="151"/>
      <c r="M11" s="151"/>
      <c r="N11" s="152"/>
    </row>
    <row r="12" spans="1:14" ht="24" customHeight="1">
      <c r="A12" s="233" t="s">
        <v>6</v>
      </c>
      <c r="B12" s="225" t="str">
        <f>'R_PTW NEW 2021vs2020'!B9:C9</f>
        <v>NOVEMBER</v>
      </c>
      <c r="C12" s="226"/>
      <c r="D12" s="227" t="s">
        <v>33</v>
      </c>
      <c r="E12" s="229" t="s">
        <v>23</v>
      </c>
      <c r="F12" s="230"/>
      <c r="G12" s="227" t="s">
        <v>33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4"/>
      <c r="B13" s="45">
        <f>'R_PTW NEW 2021vs2020'!B10</f>
        <v>2021</v>
      </c>
      <c r="C13" s="45">
        <f>'R_PTW NEW 2021vs2020'!C10</f>
        <v>2020</v>
      </c>
      <c r="D13" s="228"/>
      <c r="E13" s="45">
        <f>'R_PTW NEW 2021vs2020'!E10</f>
        <v>2021</v>
      </c>
      <c r="F13" s="45">
        <f>'R_PTW NEW 2021vs2020'!F10</f>
        <v>2020</v>
      </c>
      <c r="G13" s="228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37</v>
      </c>
      <c r="B14" s="162">
        <v>1071</v>
      </c>
      <c r="C14" s="162">
        <v>999</v>
      </c>
      <c r="D14" s="163">
        <v>0.072072072072072</v>
      </c>
      <c r="E14" s="162">
        <v>20269</v>
      </c>
      <c r="F14" s="164">
        <v>19153</v>
      </c>
      <c r="G14" s="163">
        <v>0.05826763431316251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56"/>
      <c r="C15" s="157"/>
      <c r="D15" s="158"/>
      <c r="E15" s="152"/>
      <c r="F15" s="152"/>
      <c r="G15" s="152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76</v>
      </c>
    </row>
    <row r="41" ht="12.75">
      <c r="A41" s="13"/>
    </row>
    <row r="44" ht="12.75" hidden="1"/>
    <row r="45" spans="1:14" ht="12.75" hidden="1">
      <c r="A45" t="s">
        <v>34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35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35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7.0039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49" t="s">
        <v>146</v>
      </c>
      <c r="C2" s="249"/>
      <c r="D2" s="249"/>
      <c r="E2" s="249"/>
      <c r="F2" s="249"/>
      <c r="G2" s="249"/>
      <c r="H2" s="249"/>
      <c r="I2" s="101"/>
      <c r="J2" s="249" t="s">
        <v>125</v>
      </c>
      <c r="K2" s="249"/>
      <c r="L2" s="249"/>
      <c r="M2" s="249"/>
      <c r="N2" s="249"/>
      <c r="O2" s="249"/>
      <c r="P2" s="249"/>
      <c r="R2" s="249" t="s">
        <v>126</v>
      </c>
      <c r="S2" s="249"/>
      <c r="T2" s="249"/>
      <c r="U2" s="249"/>
      <c r="V2" s="249"/>
      <c r="W2" s="249"/>
      <c r="X2" s="249"/>
    </row>
    <row r="3" spans="2:24" ht="15" customHeight="1">
      <c r="B3" s="250" t="s">
        <v>54</v>
      </c>
      <c r="C3" s="252" t="s">
        <v>55</v>
      </c>
      <c r="D3" s="238" t="s">
        <v>152</v>
      </c>
      <c r="E3" s="239"/>
      <c r="F3" s="239"/>
      <c r="G3" s="239"/>
      <c r="H3" s="240"/>
      <c r="I3" s="103"/>
      <c r="J3" s="256" t="s">
        <v>56</v>
      </c>
      <c r="K3" s="252" t="s">
        <v>77</v>
      </c>
      <c r="L3" s="238" t="str">
        <f>D3</f>
        <v>January-November</v>
      </c>
      <c r="M3" s="239"/>
      <c r="N3" s="239"/>
      <c r="O3" s="239"/>
      <c r="P3" s="240"/>
      <c r="R3" s="250" t="s">
        <v>46</v>
      </c>
      <c r="S3" s="252" t="s">
        <v>55</v>
      </c>
      <c r="T3" s="238" t="str">
        <f>L3</f>
        <v>January-November</v>
      </c>
      <c r="U3" s="239"/>
      <c r="V3" s="239"/>
      <c r="W3" s="239"/>
      <c r="X3" s="240"/>
    </row>
    <row r="4" spans="2:24" ht="15" customHeight="1">
      <c r="B4" s="251"/>
      <c r="C4" s="253"/>
      <c r="D4" s="104">
        <v>2021</v>
      </c>
      <c r="E4" s="105" t="s">
        <v>57</v>
      </c>
      <c r="F4" s="106">
        <v>2020</v>
      </c>
      <c r="G4" s="105" t="s">
        <v>57</v>
      </c>
      <c r="H4" s="107" t="s">
        <v>58</v>
      </c>
      <c r="I4" s="108"/>
      <c r="J4" s="257"/>
      <c r="K4" s="259"/>
      <c r="L4" s="244">
        <v>2021</v>
      </c>
      <c r="M4" s="254">
        <v>2020</v>
      </c>
      <c r="N4" s="246" t="s">
        <v>59</v>
      </c>
      <c r="O4" s="246" t="s">
        <v>124</v>
      </c>
      <c r="P4" s="246" t="s">
        <v>79</v>
      </c>
      <c r="R4" s="261"/>
      <c r="S4" s="259"/>
      <c r="T4" s="244">
        <v>2021</v>
      </c>
      <c r="U4" s="254">
        <v>2020</v>
      </c>
      <c r="V4" s="246" t="s">
        <v>59</v>
      </c>
      <c r="W4" s="246" t="s">
        <v>124</v>
      </c>
      <c r="X4" s="246" t="s">
        <v>79</v>
      </c>
    </row>
    <row r="5" spans="2:24" ht="12.75">
      <c r="B5" s="171">
        <v>1</v>
      </c>
      <c r="C5" s="172" t="s">
        <v>27</v>
      </c>
      <c r="D5" s="173">
        <v>3526</v>
      </c>
      <c r="E5" s="174">
        <v>0.1739602348413834</v>
      </c>
      <c r="F5" s="173">
        <v>2342</v>
      </c>
      <c r="G5" s="175">
        <v>0.12227849423066882</v>
      </c>
      <c r="H5" s="165">
        <v>0.5055508112724167</v>
      </c>
      <c r="I5" s="109"/>
      <c r="J5" s="258"/>
      <c r="K5" s="260"/>
      <c r="L5" s="245"/>
      <c r="M5" s="255"/>
      <c r="N5" s="245"/>
      <c r="O5" s="245"/>
      <c r="P5" s="245"/>
      <c r="R5" s="251"/>
      <c r="S5" s="260"/>
      <c r="T5" s="245"/>
      <c r="U5" s="255"/>
      <c r="V5" s="245"/>
      <c r="W5" s="245"/>
      <c r="X5" s="245"/>
    </row>
    <row r="6" spans="2:24" ht="15">
      <c r="B6" s="176">
        <v>2</v>
      </c>
      <c r="C6" s="177" t="s">
        <v>26</v>
      </c>
      <c r="D6" s="178">
        <v>2260</v>
      </c>
      <c r="E6" s="179">
        <v>0.11150032068676304</v>
      </c>
      <c r="F6" s="178">
        <v>2236</v>
      </c>
      <c r="G6" s="180">
        <v>0.11674411319375555</v>
      </c>
      <c r="H6" s="166">
        <v>0.01073345259391778</v>
      </c>
      <c r="I6" s="109"/>
      <c r="J6" s="110" t="s">
        <v>88</v>
      </c>
      <c r="K6" s="193" t="s">
        <v>27</v>
      </c>
      <c r="L6" s="211">
        <v>1433</v>
      </c>
      <c r="M6" s="140">
        <v>1022</v>
      </c>
      <c r="N6" s="194">
        <v>0.40215264187866917</v>
      </c>
      <c r="O6" s="195"/>
      <c r="P6" s="195"/>
      <c r="R6" s="110" t="s">
        <v>47</v>
      </c>
      <c r="S6" s="193" t="s">
        <v>27</v>
      </c>
      <c r="T6" s="211">
        <v>1373</v>
      </c>
      <c r="U6" s="140">
        <v>924</v>
      </c>
      <c r="V6" s="194">
        <v>0.4859307359307359</v>
      </c>
      <c r="W6" s="195"/>
      <c r="X6" s="195"/>
    </row>
    <row r="7" spans="2:24" ht="15">
      <c r="B7" s="176">
        <v>3</v>
      </c>
      <c r="C7" s="177" t="s">
        <v>0</v>
      </c>
      <c r="D7" s="178">
        <v>2238</v>
      </c>
      <c r="E7" s="179">
        <v>0.11041491933494499</v>
      </c>
      <c r="F7" s="178">
        <v>1686</v>
      </c>
      <c r="G7" s="180">
        <v>0.08802798517203571</v>
      </c>
      <c r="H7" s="166">
        <v>0.3274021352313168</v>
      </c>
      <c r="I7" s="109"/>
      <c r="J7" s="111"/>
      <c r="K7" s="196" t="s">
        <v>28</v>
      </c>
      <c r="L7" s="197">
        <v>1049</v>
      </c>
      <c r="M7" s="141">
        <v>1984</v>
      </c>
      <c r="N7" s="198">
        <v>-0.4712701612903226</v>
      </c>
      <c r="O7" s="149"/>
      <c r="P7" s="149"/>
      <c r="R7" s="111"/>
      <c r="S7" s="196" t="s">
        <v>26</v>
      </c>
      <c r="T7" s="197">
        <v>705</v>
      </c>
      <c r="U7" s="141">
        <v>662</v>
      </c>
      <c r="V7" s="198">
        <v>0.06495468277945626</v>
      </c>
      <c r="W7" s="149"/>
      <c r="X7" s="149"/>
    </row>
    <row r="8" spans="2:24" ht="15">
      <c r="B8" s="176">
        <v>4</v>
      </c>
      <c r="C8" s="177" t="s">
        <v>28</v>
      </c>
      <c r="D8" s="178">
        <v>1049</v>
      </c>
      <c r="E8" s="179">
        <v>0.0517539099116878</v>
      </c>
      <c r="F8" s="178">
        <v>1984</v>
      </c>
      <c r="G8" s="180">
        <v>0.1035869054456221</v>
      </c>
      <c r="H8" s="166">
        <v>-0.4712701612903226</v>
      </c>
      <c r="I8" s="109"/>
      <c r="J8" s="111"/>
      <c r="K8" s="196" t="s">
        <v>45</v>
      </c>
      <c r="L8" s="197">
        <v>1024</v>
      </c>
      <c r="M8" s="141">
        <v>1452</v>
      </c>
      <c r="N8" s="198">
        <v>-0.29476584022038566</v>
      </c>
      <c r="O8" s="149"/>
      <c r="P8" s="149"/>
      <c r="R8" s="111"/>
      <c r="S8" s="196" t="s">
        <v>127</v>
      </c>
      <c r="T8" s="197">
        <v>524</v>
      </c>
      <c r="U8" s="141">
        <v>310</v>
      </c>
      <c r="V8" s="198">
        <v>0.6903225806451614</v>
      </c>
      <c r="W8" s="149"/>
      <c r="X8" s="149"/>
    </row>
    <row r="9" spans="2:24" ht="12.75">
      <c r="B9" s="176">
        <v>5</v>
      </c>
      <c r="C9" s="177" t="s">
        <v>45</v>
      </c>
      <c r="D9" s="178">
        <v>1024</v>
      </c>
      <c r="E9" s="179">
        <v>0.050520499284621836</v>
      </c>
      <c r="F9" s="178">
        <v>1452</v>
      </c>
      <c r="G9" s="212">
        <v>0.07581057797734037</v>
      </c>
      <c r="H9" s="166">
        <v>-0.29476584022038566</v>
      </c>
      <c r="I9" s="109"/>
      <c r="J9" s="110"/>
      <c r="K9" s="110" t="s">
        <v>148</v>
      </c>
      <c r="L9" s="110">
        <v>4840</v>
      </c>
      <c r="M9" s="110">
        <v>5220</v>
      </c>
      <c r="N9" s="199">
        <v>-0.07279693486590033</v>
      </c>
      <c r="O9" s="149"/>
      <c r="P9" s="149"/>
      <c r="R9" s="110"/>
      <c r="S9" s="110" t="s">
        <v>148</v>
      </c>
      <c r="T9" s="110">
        <v>1582</v>
      </c>
      <c r="U9" s="110">
        <v>1823</v>
      </c>
      <c r="V9" s="199">
        <v>-0.13219967087218865</v>
      </c>
      <c r="W9" s="149"/>
      <c r="X9" s="149"/>
    </row>
    <row r="10" spans="2:24" ht="12.75">
      <c r="B10" s="176">
        <v>6</v>
      </c>
      <c r="C10" s="177" t="s">
        <v>32</v>
      </c>
      <c r="D10" s="178">
        <v>897</v>
      </c>
      <c r="E10" s="179">
        <v>0.04425477329912675</v>
      </c>
      <c r="F10" s="178">
        <v>1098</v>
      </c>
      <c r="G10" s="212">
        <v>0.05732783375972433</v>
      </c>
      <c r="H10" s="166">
        <v>-0.18306010928961747</v>
      </c>
      <c r="I10" s="109"/>
      <c r="J10" s="112" t="s">
        <v>88</v>
      </c>
      <c r="K10" s="113"/>
      <c r="L10" s="169">
        <v>8346</v>
      </c>
      <c r="M10" s="169">
        <v>9678</v>
      </c>
      <c r="N10" s="114">
        <v>-0.13763174209547424</v>
      </c>
      <c r="O10" s="133">
        <v>0.411761803739701</v>
      </c>
      <c r="P10" s="133">
        <v>0.5052994308985538</v>
      </c>
      <c r="R10" s="112" t="s">
        <v>65</v>
      </c>
      <c r="S10" s="113"/>
      <c r="T10" s="169">
        <v>4184</v>
      </c>
      <c r="U10" s="169">
        <v>3719</v>
      </c>
      <c r="V10" s="114">
        <v>0.12503361118580258</v>
      </c>
      <c r="W10" s="133">
        <v>0.20642360254575953</v>
      </c>
      <c r="X10" s="133">
        <v>0.19417323656868377</v>
      </c>
    </row>
    <row r="11" spans="2:24" ht="15">
      <c r="B11" s="176">
        <v>7</v>
      </c>
      <c r="C11" s="177" t="s">
        <v>94</v>
      </c>
      <c r="D11" s="178">
        <v>870</v>
      </c>
      <c r="E11" s="179">
        <v>0.0429226898218955</v>
      </c>
      <c r="F11" s="178">
        <v>632</v>
      </c>
      <c r="G11" s="180">
        <v>0.03299744165404898</v>
      </c>
      <c r="H11" s="166">
        <v>0.37658227848101267</v>
      </c>
      <c r="I11" s="109"/>
      <c r="J11" s="110" t="s">
        <v>90</v>
      </c>
      <c r="K11" s="214" t="s">
        <v>32</v>
      </c>
      <c r="L11" s="203">
        <v>83</v>
      </c>
      <c r="M11" s="204">
        <v>133</v>
      </c>
      <c r="N11" s="194">
        <v>-0.37593984962406013</v>
      </c>
      <c r="O11" s="195"/>
      <c r="P11" s="195"/>
      <c r="R11" s="110" t="s">
        <v>48</v>
      </c>
      <c r="S11" s="193" t="s">
        <v>28</v>
      </c>
      <c r="T11" s="211">
        <v>653</v>
      </c>
      <c r="U11" s="140">
        <v>970</v>
      </c>
      <c r="V11" s="194">
        <v>-0.32680412371134016</v>
      </c>
      <c r="W11" s="195"/>
      <c r="X11" s="195"/>
    </row>
    <row r="12" spans="2:24" ht="15">
      <c r="B12" s="176">
        <v>8</v>
      </c>
      <c r="C12" s="177" t="s">
        <v>29</v>
      </c>
      <c r="D12" s="178">
        <v>802</v>
      </c>
      <c r="E12" s="179">
        <v>0.039567812916276084</v>
      </c>
      <c r="F12" s="178">
        <v>763</v>
      </c>
      <c r="G12" s="180">
        <v>0.03983710123740406</v>
      </c>
      <c r="H12" s="166">
        <v>0.051114023591087854</v>
      </c>
      <c r="I12" s="109"/>
      <c r="J12" s="111"/>
      <c r="K12" s="215" t="s">
        <v>73</v>
      </c>
      <c r="L12" s="205">
        <v>57</v>
      </c>
      <c r="M12" s="206">
        <v>80</v>
      </c>
      <c r="N12" s="198">
        <v>-0.2875</v>
      </c>
      <c r="O12" s="149"/>
      <c r="P12" s="149"/>
      <c r="R12" s="111"/>
      <c r="S12" s="196" t="s">
        <v>143</v>
      </c>
      <c r="T12" s="197">
        <v>224</v>
      </c>
      <c r="U12" s="141">
        <v>254</v>
      </c>
      <c r="V12" s="198">
        <v>-0.11811023622047245</v>
      </c>
      <c r="W12" s="149"/>
      <c r="X12" s="149"/>
    </row>
    <row r="13" spans="2:24" ht="15">
      <c r="B13" s="176">
        <v>9</v>
      </c>
      <c r="C13" s="177" t="s">
        <v>74</v>
      </c>
      <c r="D13" s="178">
        <v>709</v>
      </c>
      <c r="E13" s="179">
        <v>0.034979525383590705</v>
      </c>
      <c r="F13" s="178">
        <v>889</v>
      </c>
      <c r="G13" s="180">
        <v>0.046415705111470786</v>
      </c>
      <c r="H13" s="166">
        <v>-0.20247469066366708</v>
      </c>
      <c r="I13" s="109"/>
      <c r="J13" s="111"/>
      <c r="K13" s="215" t="s">
        <v>144</v>
      </c>
      <c r="L13" s="205">
        <v>38</v>
      </c>
      <c r="M13" s="206">
        <v>3</v>
      </c>
      <c r="N13" s="198">
        <v>11.666666666666666</v>
      </c>
      <c r="O13" s="149"/>
      <c r="P13" s="149"/>
      <c r="R13" s="111"/>
      <c r="S13" s="196" t="s">
        <v>27</v>
      </c>
      <c r="T13" s="197">
        <v>220</v>
      </c>
      <c r="U13" s="141">
        <v>53</v>
      </c>
      <c r="V13" s="198">
        <v>3.150943396226415</v>
      </c>
      <c r="W13" s="149"/>
      <c r="X13" s="149"/>
    </row>
    <row r="14" spans="2:24" ht="12.75">
      <c r="B14" s="176">
        <v>10</v>
      </c>
      <c r="C14" s="177" t="s">
        <v>149</v>
      </c>
      <c r="D14" s="178">
        <v>608</v>
      </c>
      <c r="E14" s="179">
        <v>0.029996546450244216</v>
      </c>
      <c r="F14" s="178">
        <v>433</v>
      </c>
      <c r="G14" s="180">
        <v>0.02260742442437216</v>
      </c>
      <c r="H14" s="166">
        <v>0.4041570438799076</v>
      </c>
      <c r="I14" s="109"/>
      <c r="J14" s="115"/>
      <c r="K14" s="110" t="s">
        <v>148</v>
      </c>
      <c r="L14" s="110">
        <v>92</v>
      </c>
      <c r="M14" s="110">
        <v>261</v>
      </c>
      <c r="N14" s="199">
        <v>-0.6475095785440613</v>
      </c>
      <c r="O14" s="149"/>
      <c r="P14" s="149"/>
      <c r="R14" s="115"/>
      <c r="S14" s="110" t="s">
        <v>148</v>
      </c>
      <c r="T14" s="110">
        <v>801</v>
      </c>
      <c r="U14" s="110">
        <v>656</v>
      </c>
      <c r="V14" s="199">
        <v>0.22103658536585358</v>
      </c>
      <c r="W14" s="149"/>
      <c r="X14" s="149"/>
    </row>
    <row r="15" spans="2:24" ht="12.75">
      <c r="B15" s="247" t="s">
        <v>63</v>
      </c>
      <c r="C15" s="248"/>
      <c r="D15" s="116">
        <v>13983</v>
      </c>
      <c r="E15" s="117">
        <v>0.6898712319305342</v>
      </c>
      <c r="F15" s="116">
        <v>13515</v>
      </c>
      <c r="G15" s="117">
        <v>0.7056335822064427</v>
      </c>
      <c r="H15" s="119">
        <v>0.034628190899001154</v>
      </c>
      <c r="I15" s="109"/>
      <c r="J15" s="112" t="s">
        <v>90</v>
      </c>
      <c r="K15" s="113"/>
      <c r="L15" s="169">
        <v>270</v>
      </c>
      <c r="M15" s="169">
        <v>477</v>
      </c>
      <c r="N15" s="114">
        <v>-0.4339622641509434</v>
      </c>
      <c r="O15" s="133">
        <v>0.013320834772312398</v>
      </c>
      <c r="P15" s="133">
        <v>0.02490471466610975</v>
      </c>
      <c r="R15" s="112" t="s">
        <v>66</v>
      </c>
      <c r="S15" s="113"/>
      <c r="T15" s="169">
        <v>1898</v>
      </c>
      <c r="U15" s="169">
        <v>1933</v>
      </c>
      <c r="V15" s="114">
        <v>-0.018106570098292862</v>
      </c>
      <c r="W15" s="133">
        <v>0.09364053480684789</v>
      </c>
      <c r="X15" s="133">
        <v>0.1009241372108808</v>
      </c>
    </row>
    <row r="16" spans="2:24" ht="15">
      <c r="B16" s="241" t="s">
        <v>64</v>
      </c>
      <c r="C16" s="241"/>
      <c r="D16" s="118">
        <v>6286</v>
      </c>
      <c r="E16" s="117">
        <v>0.3101287680694657</v>
      </c>
      <c r="F16" s="118">
        <v>5638</v>
      </c>
      <c r="G16" s="117">
        <v>0.29436641779355716</v>
      </c>
      <c r="H16" s="120">
        <v>0.11493437389145078</v>
      </c>
      <c r="I16" s="109"/>
      <c r="J16" s="110" t="s">
        <v>91</v>
      </c>
      <c r="K16" s="193" t="s">
        <v>27</v>
      </c>
      <c r="L16" s="211">
        <v>724</v>
      </c>
      <c r="M16" s="140">
        <v>348</v>
      </c>
      <c r="N16" s="194">
        <v>1.0804597701149423</v>
      </c>
      <c r="O16" s="195"/>
      <c r="P16" s="195"/>
      <c r="R16" s="110" t="s">
        <v>49</v>
      </c>
      <c r="S16" s="193" t="s">
        <v>45</v>
      </c>
      <c r="T16" s="211">
        <v>874</v>
      </c>
      <c r="U16" s="140">
        <v>1260</v>
      </c>
      <c r="V16" s="194">
        <v>-0.30634920634920637</v>
      </c>
      <c r="W16" s="195"/>
      <c r="X16" s="195"/>
    </row>
    <row r="17" spans="2:24" ht="15">
      <c r="B17" s="242" t="s">
        <v>62</v>
      </c>
      <c r="C17" s="242"/>
      <c r="D17" s="154">
        <v>20269</v>
      </c>
      <c r="E17" s="167">
        <v>1</v>
      </c>
      <c r="F17" s="154">
        <v>19153</v>
      </c>
      <c r="G17" s="168">
        <v>1.0000000000000002</v>
      </c>
      <c r="H17" s="153">
        <v>0.05826763431316251</v>
      </c>
      <c r="I17" s="109"/>
      <c r="J17" s="111"/>
      <c r="K17" s="196" t="s">
        <v>94</v>
      </c>
      <c r="L17" s="197">
        <v>538</v>
      </c>
      <c r="M17" s="141">
        <v>312</v>
      </c>
      <c r="N17" s="198">
        <v>0.7243589743589745</v>
      </c>
      <c r="O17" s="149"/>
      <c r="P17" s="149"/>
      <c r="R17" s="111"/>
      <c r="S17" s="196" t="s">
        <v>26</v>
      </c>
      <c r="T17" s="197">
        <v>724</v>
      </c>
      <c r="U17" s="141">
        <v>710</v>
      </c>
      <c r="V17" s="198">
        <v>0.019718309859154903</v>
      </c>
      <c r="W17" s="149"/>
      <c r="X17" s="149"/>
    </row>
    <row r="18" spans="2:24" ht="15">
      <c r="B18" s="243" t="s">
        <v>76</v>
      </c>
      <c r="C18" s="243"/>
      <c r="D18" s="243"/>
      <c r="E18" s="243"/>
      <c r="F18" s="243"/>
      <c r="G18" s="243"/>
      <c r="H18" s="243"/>
      <c r="I18" s="109"/>
      <c r="J18" s="111"/>
      <c r="K18" s="196" t="s">
        <v>32</v>
      </c>
      <c r="L18" s="197">
        <v>342</v>
      </c>
      <c r="M18" s="141">
        <v>420</v>
      </c>
      <c r="N18" s="198">
        <v>-0.18571428571428572</v>
      </c>
      <c r="O18" s="149"/>
      <c r="P18" s="149"/>
      <c r="R18" s="111"/>
      <c r="S18" s="196" t="s">
        <v>27</v>
      </c>
      <c r="T18" s="197">
        <v>665</v>
      </c>
      <c r="U18" s="141">
        <v>462</v>
      </c>
      <c r="V18" s="198">
        <v>0.43939393939393945</v>
      </c>
      <c r="W18" s="149"/>
      <c r="X18" s="149"/>
    </row>
    <row r="19" spans="2:24" ht="12.75" customHeight="1">
      <c r="B19" s="235" t="s">
        <v>42</v>
      </c>
      <c r="C19" s="235"/>
      <c r="D19" s="235"/>
      <c r="E19" s="235"/>
      <c r="F19" s="235"/>
      <c r="G19" s="235"/>
      <c r="H19" s="235"/>
      <c r="I19" s="109"/>
      <c r="J19" s="115"/>
      <c r="K19" s="142" t="s">
        <v>148</v>
      </c>
      <c r="L19" s="110">
        <v>1369</v>
      </c>
      <c r="M19" s="110">
        <v>1173</v>
      </c>
      <c r="N19" s="199">
        <v>0.16709292412617227</v>
      </c>
      <c r="O19" s="149"/>
      <c r="P19" s="149"/>
      <c r="R19" s="115"/>
      <c r="S19" s="142" t="s">
        <v>148</v>
      </c>
      <c r="T19" s="110">
        <v>4064</v>
      </c>
      <c r="U19" s="110">
        <v>4332</v>
      </c>
      <c r="V19" s="199">
        <v>-0.06186518928901197</v>
      </c>
      <c r="W19" s="149"/>
      <c r="X19" s="149"/>
    </row>
    <row r="20" spans="2:24" ht="12.75">
      <c r="B20" s="235"/>
      <c r="C20" s="235"/>
      <c r="D20" s="235"/>
      <c r="E20" s="235"/>
      <c r="F20" s="235"/>
      <c r="G20" s="235"/>
      <c r="H20" s="235"/>
      <c r="I20" s="109"/>
      <c r="J20" s="121" t="s">
        <v>91</v>
      </c>
      <c r="K20" s="122"/>
      <c r="L20" s="169">
        <v>2973</v>
      </c>
      <c r="M20" s="169">
        <v>2253</v>
      </c>
      <c r="N20" s="114">
        <v>0.31957390146471365</v>
      </c>
      <c r="O20" s="133">
        <v>0.1466771917706843</v>
      </c>
      <c r="P20" s="133">
        <v>0.11763170260533598</v>
      </c>
      <c r="R20" s="112" t="s">
        <v>67</v>
      </c>
      <c r="S20" s="123"/>
      <c r="T20" s="169">
        <v>6327</v>
      </c>
      <c r="U20" s="169">
        <v>6764</v>
      </c>
      <c r="V20" s="114">
        <v>-0.0646067415730337</v>
      </c>
      <c r="W20" s="133">
        <v>0.3121515614978539</v>
      </c>
      <c r="X20" s="133">
        <v>0.3531561635252963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92</v>
      </c>
      <c r="K21" s="193" t="s">
        <v>26</v>
      </c>
      <c r="L21" s="211">
        <v>808</v>
      </c>
      <c r="M21" s="140">
        <v>765</v>
      </c>
      <c r="N21" s="194">
        <v>0.05620915032679741</v>
      </c>
      <c r="O21" s="195"/>
      <c r="P21" s="195"/>
      <c r="R21" s="111" t="s">
        <v>139</v>
      </c>
      <c r="S21" s="193" t="s">
        <v>29</v>
      </c>
      <c r="T21" s="211">
        <v>60</v>
      </c>
      <c r="U21" s="140"/>
      <c r="V21" s="194"/>
      <c r="W21" s="195"/>
      <c r="X21" s="195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196" t="s">
        <v>27</v>
      </c>
      <c r="L22" s="197">
        <v>699</v>
      </c>
      <c r="M22" s="141">
        <v>409</v>
      </c>
      <c r="N22" s="198">
        <v>0.7090464547677262</v>
      </c>
      <c r="O22" s="149"/>
      <c r="P22" s="149"/>
      <c r="R22" s="111"/>
      <c r="S22" s="196" t="s">
        <v>0</v>
      </c>
      <c r="T22" s="197">
        <v>38</v>
      </c>
      <c r="U22" s="141">
        <v>36</v>
      </c>
      <c r="V22" s="198">
        <v>0.05555555555555558</v>
      </c>
      <c r="W22" s="149"/>
      <c r="X22" s="149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196" t="s">
        <v>29</v>
      </c>
      <c r="L23" s="197">
        <v>422</v>
      </c>
      <c r="M23" s="141">
        <v>340</v>
      </c>
      <c r="N23" s="198">
        <v>0.24117647058823533</v>
      </c>
      <c r="O23" s="149"/>
      <c r="P23" s="149"/>
      <c r="R23" s="111"/>
      <c r="S23" s="196" t="s">
        <v>31</v>
      </c>
      <c r="T23" s="202">
        <v>37</v>
      </c>
      <c r="U23" s="141">
        <v>56</v>
      </c>
      <c r="V23" s="198">
        <v>-0.3392857142857143</v>
      </c>
      <c r="W23" s="149"/>
      <c r="X23" s="149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2" t="s">
        <v>148</v>
      </c>
      <c r="L24" s="110">
        <v>684</v>
      </c>
      <c r="M24" s="110">
        <v>475</v>
      </c>
      <c r="N24" s="199">
        <v>0.43999999999999995</v>
      </c>
      <c r="O24" s="149"/>
      <c r="P24" s="149"/>
      <c r="R24" s="115"/>
      <c r="S24" s="142" t="s">
        <v>148</v>
      </c>
      <c r="T24" s="110">
        <v>19</v>
      </c>
      <c r="U24" s="110">
        <v>46</v>
      </c>
      <c r="V24" s="199">
        <v>-0.5869565217391304</v>
      </c>
      <c r="W24" s="149"/>
      <c r="X24" s="149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92</v>
      </c>
      <c r="K25" s="122"/>
      <c r="L25" s="209">
        <v>2613</v>
      </c>
      <c r="M25" s="209">
        <v>1989</v>
      </c>
      <c r="N25" s="114">
        <v>0.3137254901960784</v>
      </c>
      <c r="O25" s="133">
        <v>0.12891607874093444</v>
      </c>
      <c r="P25" s="133">
        <v>0.10384796115491046</v>
      </c>
      <c r="R25" s="112" t="s">
        <v>140</v>
      </c>
      <c r="S25" s="122"/>
      <c r="T25" s="169">
        <v>154</v>
      </c>
      <c r="U25" s="169">
        <v>138</v>
      </c>
      <c r="V25" s="114">
        <v>0.11594202898550732</v>
      </c>
      <c r="W25" s="133">
        <v>0.007597809462726331</v>
      </c>
      <c r="X25" s="133">
        <v>0.007205137576358795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89</v>
      </c>
      <c r="K26" s="193" t="s">
        <v>0</v>
      </c>
      <c r="L26" s="211">
        <v>1978</v>
      </c>
      <c r="M26" s="140">
        <v>1444</v>
      </c>
      <c r="N26" s="194">
        <v>0.3698060941828254</v>
      </c>
      <c r="O26" s="195"/>
      <c r="P26" s="195"/>
      <c r="R26" s="128" t="s">
        <v>50</v>
      </c>
      <c r="S26" s="193" t="s">
        <v>27</v>
      </c>
      <c r="T26" s="211">
        <v>184</v>
      </c>
      <c r="U26" s="140">
        <v>118</v>
      </c>
      <c r="V26" s="198">
        <v>0.5593220338983051</v>
      </c>
      <c r="W26" s="195"/>
      <c r="X26" s="195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196" t="s">
        <v>27</v>
      </c>
      <c r="L27" s="197">
        <v>655</v>
      </c>
      <c r="M27" s="141">
        <v>445</v>
      </c>
      <c r="N27" s="198">
        <v>0.4719101123595506</v>
      </c>
      <c r="O27" s="149"/>
      <c r="P27" s="149"/>
      <c r="R27" s="111"/>
      <c r="S27" s="196" t="s">
        <v>26</v>
      </c>
      <c r="T27" s="197">
        <v>115</v>
      </c>
      <c r="U27" s="141">
        <v>147</v>
      </c>
      <c r="V27" s="198">
        <v>-0.217687074829932</v>
      </c>
      <c r="W27" s="149"/>
      <c r="X27" s="149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196" t="s">
        <v>149</v>
      </c>
      <c r="L28" s="197">
        <v>530</v>
      </c>
      <c r="M28" s="141">
        <v>431</v>
      </c>
      <c r="N28" s="198">
        <v>0.2296983758700697</v>
      </c>
      <c r="O28" s="149"/>
      <c r="P28" s="149"/>
      <c r="R28" s="111"/>
      <c r="S28" s="196" t="s">
        <v>0</v>
      </c>
      <c r="T28" s="197">
        <v>89</v>
      </c>
      <c r="U28" s="141">
        <v>74</v>
      </c>
      <c r="V28" s="198">
        <v>0.20270270270270263</v>
      </c>
      <c r="W28" s="149"/>
      <c r="X28" s="149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148</v>
      </c>
      <c r="L29" s="110">
        <v>2646</v>
      </c>
      <c r="M29" s="110">
        <v>2313</v>
      </c>
      <c r="N29" s="199">
        <v>0.14396887159533067</v>
      </c>
      <c r="O29" s="149"/>
      <c r="P29" s="149"/>
      <c r="R29" s="115"/>
      <c r="S29" s="110" t="s">
        <v>148</v>
      </c>
      <c r="T29" s="110">
        <v>233</v>
      </c>
      <c r="U29" s="110">
        <v>254</v>
      </c>
      <c r="V29" s="199">
        <v>-0.08267716535433067</v>
      </c>
      <c r="W29" s="149"/>
      <c r="X29" s="149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93</v>
      </c>
      <c r="K30" s="130"/>
      <c r="L30" s="169">
        <v>5809</v>
      </c>
      <c r="M30" s="169">
        <v>4633</v>
      </c>
      <c r="N30" s="114">
        <v>0.2538312108784804</v>
      </c>
      <c r="O30" s="133">
        <v>0.2865952933050471</v>
      </c>
      <c r="P30" s="133">
        <v>0.24189422022659635</v>
      </c>
      <c r="R30" s="112" t="s">
        <v>68</v>
      </c>
      <c r="S30" s="113"/>
      <c r="T30" s="169">
        <v>621</v>
      </c>
      <c r="U30" s="169">
        <v>593</v>
      </c>
      <c r="V30" s="114">
        <v>0.04721753794266448</v>
      </c>
      <c r="W30" s="133">
        <v>0.030637919976318515</v>
      </c>
      <c r="X30" s="133">
        <v>0.03096120712159975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87</v>
      </c>
      <c r="K31" s="131"/>
      <c r="L31" s="169">
        <v>258</v>
      </c>
      <c r="M31" s="169">
        <v>123</v>
      </c>
      <c r="N31" s="114">
        <v>1.0975609756097562</v>
      </c>
      <c r="O31" s="133">
        <v>0.012728797671320737</v>
      </c>
      <c r="P31" s="133">
        <v>0.006421970448493708</v>
      </c>
      <c r="R31" s="110" t="s">
        <v>51</v>
      </c>
      <c r="S31" s="193" t="s">
        <v>26</v>
      </c>
      <c r="T31" s="211">
        <v>364</v>
      </c>
      <c r="U31" s="140">
        <v>356</v>
      </c>
      <c r="V31" s="194">
        <v>0.022471910112359605</v>
      </c>
      <c r="W31" s="195"/>
      <c r="X31" s="195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61</v>
      </c>
      <c r="K32" s="131"/>
      <c r="L32" s="169">
        <v>0</v>
      </c>
      <c r="M32" s="169">
        <v>0</v>
      </c>
      <c r="N32" s="114"/>
      <c r="O32" s="133">
        <v>0</v>
      </c>
      <c r="P32" s="133">
        <v>0</v>
      </c>
      <c r="R32" s="111"/>
      <c r="S32" s="196" t="s">
        <v>0</v>
      </c>
      <c r="T32" s="197">
        <v>293</v>
      </c>
      <c r="U32" s="141">
        <v>226</v>
      </c>
      <c r="V32" s="198">
        <v>0.29646017699115035</v>
      </c>
      <c r="W32" s="149"/>
      <c r="X32" s="149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36" t="s">
        <v>62</v>
      </c>
      <c r="K33" s="237"/>
      <c r="L33" s="213">
        <v>20269</v>
      </c>
      <c r="M33" s="213">
        <v>19153</v>
      </c>
      <c r="N33" s="120">
        <v>0.05826763431316251</v>
      </c>
      <c r="O33" s="200">
        <v>1.0000000000000002</v>
      </c>
      <c r="P33" s="200">
        <v>1</v>
      </c>
      <c r="R33" s="111"/>
      <c r="S33" s="196" t="s">
        <v>143</v>
      </c>
      <c r="T33" s="197">
        <v>156</v>
      </c>
      <c r="U33" s="141">
        <v>122</v>
      </c>
      <c r="V33" s="198">
        <v>0.278688524590164</v>
      </c>
      <c r="W33" s="149"/>
      <c r="X33" s="149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148</v>
      </c>
      <c r="T34" s="110">
        <v>397</v>
      </c>
      <c r="U34" s="110">
        <v>204</v>
      </c>
      <c r="V34" s="199">
        <v>0.946078431372549</v>
      </c>
      <c r="W34" s="149"/>
      <c r="X34" s="149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69</v>
      </c>
      <c r="S35" s="113"/>
      <c r="T35" s="169">
        <v>1210</v>
      </c>
      <c r="U35" s="169">
        <v>908</v>
      </c>
      <c r="V35" s="114">
        <v>0.3325991189427313</v>
      </c>
      <c r="W35" s="133">
        <v>0.0596970743499926</v>
      </c>
      <c r="X35" s="133">
        <v>0.047407716806766566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52</v>
      </c>
      <c r="S36" s="193" t="s">
        <v>0</v>
      </c>
      <c r="T36" s="203">
        <v>1252</v>
      </c>
      <c r="U36" s="204">
        <v>972</v>
      </c>
      <c r="V36" s="194">
        <v>0.2880658436213992</v>
      </c>
      <c r="W36" s="195"/>
      <c r="X36" s="195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196" t="s">
        <v>27</v>
      </c>
      <c r="T37" s="205">
        <v>815</v>
      </c>
      <c r="U37" s="206">
        <v>602</v>
      </c>
      <c r="V37" s="198">
        <v>0.35382059800664445</v>
      </c>
      <c r="W37" s="149"/>
      <c r="X37" s="149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196" t="s">
        <v>29</v>
      </c>
      <c r="T38" s="205">
        <v>419</v>
      </c>
      <c r="U38" s="206">
        <v>308</v>
      </c>
      <c r="V38" s="198">
        <v>0.3603896103896105</v>
      </c>
      <c r="W38" s="149"/>
      <c r="X38" s="149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2" t="s">
        <v>148</v>
      </c>
      <c r="T39" s="110">
        <v>2102</v>
      </c>
      <c r="U39" s="110">
        <v>1963</v>
      </c>
      <c r="V39" s="199">
        <v>0.0708099847172694</v>
      </c>
      <c r="W39" s="149"/>
      <c r="X39" s="149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70</v>
      </c>
      <c r="S40" s="122"/>
      <c r="T40" s="169">
        <v>4588</v>
      </c>
      <c r="U40" s="169">
        <v>3845</v>
      </c>
      <c r="V40" s="114">
        <v>0.1932379713914174</v>
      </c>
      <c r="W40" s="133">
        <v>0.2263555182791455</v>
      </c>
      <c r="X40" s="133">
        <v>0.2007518404427505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53</v>
      </c>
      <c r="S41" s="193" t="s">
        <v>32</v>
      </c>
      <c r="T41" s="201">
        <v>316</v>
      </c>
      <c r="U41" s="140">
        <v>477</v>
      </c>
      <c r="V41" s="194">
        <v>-0.33752620545073375</v>
      </c>
      <c r="W41" s="195"/>
      <c r="X41" s="195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196" t="s">
        <v>73</v>
      </c>
      <c r="T42" s="202">
        <v>247</v>
      </c>
      <c r="U42" s="141">
        <v>243</v>
      </c>
      <c r="V42" s="198">
        <v>0.016460905349794164</v>
      </c>
      <c r="W42" s="149"/>
      <c r="X42" s="149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196" t="s">
        <v>27</v>
      </c>
      <c r="T43" s="202">
        <v>218</v>
      </c>
      <c r="U43" s="141">
        <v>140</v>
      </c>
      <c r="V43" s="198">
        <v>0.5571428571428572</v>
      </c>
      <c r="W43" s="149"/>
      <c r="X43" s="149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2" t="s">
        <v>148</v>
      </c>
      <c r="T44" s="110">
        <v>355</v>
      </c>
      <c r="U44" s="110">
        <v>248</v>
      </c>
      <c r="V44" s="199">
        <v>0.43145161290322576</v>
      </c>
      <c r="W44" s="149"/>
      <c r="X44" s="149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71</v>
      </c>
      <c r="S45" s="122"/>
      <c r="T45" s="169">
        <v>1136</v>
      </c>
      <c r="U45" s="169">
        <v>1108</v>
      </c>
      <c r="V45" s="114">
        <v>0.025270758122743597</v>
      </c>
      <c r="W45" s="133">
        <v>0.05604617889387735</v>
      </c>
      <c r="X45" s="133">
        <v>0.05784994517830105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72</v>
      </c>
      <c r="S46" s="131"/>
      <c r="T46" s="169">
        <v>151</v>
      </c>
      <c r="U46" s="169">
        <v>145</v>
      </c>
      <c r="V46" s="114">
        <v>0.04137931034482767</v>
      </c>
      <c r="W46" s="133">
        <v>0.007449800187478415</v>
      </c>
      <c r="X46" s="133">
        <v>0.007570615569362502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36" t="s">
        <v>62</v>
      </c>
      <c r="S47" s="237"/>
      <c r="T47" s="169">
        <v>20269</v>
      </c>
      <c r="U47" s="169">
        <v>19153</v>
      </c>
      <c r="V47" s="114">
        <v>0.05826763431316251</v>
      </c>
      <c r="W47" s="170">
        <v>0.9999999999999999</v>
      </c>
      <c r="X47" s="170">
        <v>0.9999999999999999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</mergeCells>
  <conditionalFormatting sqref="H5:H14">
    <cfRule type="cellIs" priority="13" dxfId="0" operator="lessThan">
      <formula>0</formula>
    </cfRule>
  </conditionalFormatting>
  <conditionalFormatting sqref="D5:H14">
    <cfRule type="cellIs" priority="12" dxfId="3" operator="equal">
      <formula>0</formula>
    </cfRule>
  </conditionalFormatting>
  <conditionalFormatting sqref="H15:H16">
    <cfRule type="cellIs" priority="11" dxfId="0" operator="lessThan" stopIfTrue="1">
      <formula>0</formula>
    </cfRule>
  </conditionalFormatting>
  <conditionalFormatting sqref="H17">
    <cfRule type="cellIs" priority="10" dxfId="0" operator="lessThan">
      <formula>0</formula>
    </cfRule>
  </conditionalFormatting>
  <conditionalFormatting sqref="N6:N30 N32">
    <cfRule type="cellIs" priority="9" dxfId="0" operator="lessThan" stopIfTrue="1">
      <formula>0</formula>
    </cfRule>
  </conditionalFormatting>
  <conditionalFormatting sqref="N31">
    <cfRule type="cellIs" priority="8" dxfId="0" operator="lessThan" stopIfTrue="1">
      <formula>0</formula>
    </cfRule>
  </conditionalFormatting>
  <conditionalFormatting sqref="N33">
    <cfRule type="cellIs" priority="7" dxfId="0" operator="lessThan" stopIfTrue="1">
      <formula>0</formula>
    </cfRule>
  </conditionalFormatting>
  <conditionalFormatting sqref="V7:V46">
    <cfRule type="cellIs" priority="6" dxfId="0" operator="lessThan" stopIfTrue="1">
      <formula>0</formula>
    </cfRule>
  </conditionalFormatting>
  <conditionalFormatting sqref="S41:S43">
    <cfRule type="cellIs" priority="5" dxfId="3" operator="equal" stopIfTrue="1">
      <formula>0</formula>
    </cfRule>
  </conditionalFormatting>
  <conditionalFormatting sqref="T41 T43">
    <cfRule type="cellIs" priority="4" dxfId="3" operator="equal" stopIfTrue="1">
      <formula>0</formula>
    </cfRule>
  </conditionalFormatting>
  <conditionalFormatting sqref="T42">
    <cfRule type="cellIs" priority="3" dxfId="3" operator="equal" stopIfTrue="1">
      <formula>0</formula>
    </cfRule>
  </conditionalFormatting>
  <conditionalFormatting sqref="V6">
    <cfRule type="cellIs" priority="2" dxfId="0" operator="lessThan" stopIfTrue="1">
      <formula>0</formula>
    </cfRule>
  </conditionalFormatting>
  <conditionalFormatting sqref="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1" t="s">
        <v>123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12"/>
    </row>
    <row r="3" spans="1:15" ht="12.75">
      <c r="A3" s="3" t="s">
        <v>36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59">
        <v>2018</v>
      </c>
      <c r="B6" s="159">
        <v>277</v>
      </c>
      <c r="C6" s="159">
        <v>387</v>
      </c>
      <c r="D6" s="159">
        <v>982</v>
      </c>
      <c r="E6" s="159">
        <v>2208</v>
      </c>
      <c r="F6" s="159">
        <v>2285</v>
      </c>
      <c r="G6" s="159">
        <v>2273</v>
      </c>
      <c r="H6" s="159">
        <v>2327</v>
      </c>
      <c r="I6" s="159">
        <v>2281</v>
      </c>
      <c r="J6" s="159">
        <v>1321</v>
      </c>
      <c r="K6" s="159">
        <v>965</v>
      </c>
      <c r="L6" s="159">
        <v>643</v>
      </c>
      <c r="M6" s="160">
        <v>498</v>
      </c>
      <c r="N6" s="3">
        <v>16447</v>
      </c>
      <c r="O6" s="82"/>
      <c r="R6" s="83"/>
    </row>
    <row r="7" spans="1:18" s="62" customFormat="1" ht="12.75">
      <c r="A7" s="159">
        <v>2019</v>
      </c>
      <c r="B7" s="159">
        <v>362</v>
      </c>
      <c r="C7" s="159">
        <v>803</v>
      </c>
      <c r="D7" s="159">
        <v>1857</v>
      </c>
      <c r="E7" s="159">
        <v>2581</v>
      </c>
      <c r="F7" s="159">
        <v>2381</v>
      </c>
      <c r="G7" s="159">
        <v>2501</v>
      </c>
      <c r="H7" s="159">
        <v>2785</v>
      </c>
      <c r="I7" s="159">
        <v>2220</v>
      </c>
      <c r="J7" s="159">
        <v>1367</v>
      </c>
      <c r="K7" s="159">
        <v>1054</v>
      </c>
      <c r="L7" s="159">
        <v>598</v>
      </c>
      <c r="M7" s="160">
        <v>662</v>
      </c>
      <c r="N7" s="3">
        <v>19171</v>
      </c>
      <c r="O7" s="82"/>
      <c r="R7" s="83"/>
    </row>
    <row r="8" spans="1:18" s="62" customFormat="1" ht="12.75">
      <c r="A8" s="159">
        <v>2020</v>
      </c>
      <c r="B8" s="159">
        <v>649</v>
      </c>
      <c r="C8" s="159">
        <v>863</v>
      </c>
      <c r="D8" s="159">
        <v>807</v>
      </c>
      <c r="E8" s="159">
        <v>811</v>
      </c>
      <c r="F8" s="159">
        <v>1953</v>
      </c>
      <c r="G8" s="159">
        <v>2303</v>
      </c>
      <c r="H8" s="159">
        <v>2338</v>
      </c>
      <c r="I8" s="159">
        <v>1964</v>
      </c>
      <c r="J8" s="159">
        <v>1552</v>
      </c>
      <c r="K8" s="159">
        <v>952</v>
      </c>
      <c r="L8" s="159">
        <v>1104</v>
      </c>
      <c r="M8" s="160">
        <v>3044</v>
      </c>
      <c r="N8" s="3">
        <v>18340</v>
      </c>
      <c r="O8" s="82"/>
      <c r="R8" s="84"/>
    </row>
    <row r="9" spans="1:15" ht="12.75">
      <c r="A9" s="9">
        <v>2021</v>
      </c>
      <c r="B9" s="9">
        <v>301</v>
      </c>
      <c r="C9" s="9">
        <v>401</v>
      </c>
      <c r="D9" s="9">
        <v>902</v>
      </c>
      <c r="E9" s="9">
        <v>1140</v>
      </c>
      <c r="F9" s="9">
        <v>1457</v>
      </c>
      <c r="G9" s="9">
        <v>1691</v>
      </c>
      <c r="H9" s="9">
        <v>1693</v>
      </c>
      <c r="I9" s="9">
        <v>1475</v>
      </c>
      <c r="J9" s="9">
        <v>1097</v>
      </c>
      <c r="K9" s="9">
        <v>849</v>
      </c>
      <c r="L9" s="9">
        <v>671</v>
      </c>
      <c r="M9" s="9"/>
      <c r="N9" s="9">
        <v>11677</v>
      </c>
      <c r="O9" s="86"/>
    </row>
    <row r="10" spans="1:14" ht="12.75">
      <c r="A10" s="139" t="s">
        <v>122</v>
      </c>
      <c r="B10" s="97">
        <v>-0.5362095531587057</v>
      </c>
      <c r="C10" s="97">
        <v>-0.5353418308227115</v>
      </c>
      <c r="D10" s="97">
        <v>0.11771995043370498</v>
      </c>
      <c r="E10" s="97">
        <v>0.4056720098643649</v>
      </c>
      <c r="F10" s="97">
        <v>-0.25396825396825395</v>
      </c>
      <c r="G10" s="97">
        <v>-0.265740338688667</v>
      </c>
      <c r="H10" s="97">
        <v>-0.27587681779298545</v>
      </c>
      <c r="I10" s="97">
        <v>-0.24898167006109984</v>
      </c>
      <c r="J10" s="97">
        <v>-0.29317010309278346</v>
      </c>
      <c r="K10" s="97">
        <v>-0.10819327731092432</v>
      </c>
      <c r="L10" s="97">
        <v>-0.39221014492753625</v>
      </c>
      <c r="M10" s="97"/>
      <c r="N10" s="217">
        <v>-0.2365978033472803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5"/>
    </row>
    <row r="12" spans="1:14" ht="24" customHeight="1">
      <c r="A12" s="233" t="s">
        <v>6</v>
      </c>
      <c r="B12" s="225" t="str">
        <f>'R_MC NEW 2021vs2020'!B12:C12</f>
        <v>NOVEMBER</v>
      </c>
      <c r="C12" s="226"/>
      <c r="D12" s="227" t="s">
        <v>33</v>
      </c>
      <c r="E12" s="229" t="s">
        <v>23</v>
      </c>
      <c r="F12" s="230"/>
      <c r="G12" s="227" t="s">
        <v>33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4"/>
      <c r="B13" s="45">
        <f>'R_MC NEW 2021vs2020'!B13</f>
        <v>2021</v>
      </c>
      <c r="C13" s="45">
        <f>'R_MC NEW 2021vs2020'!C13</f>
        <v>2020</v>
      </c>
      <c r="D13" s="228"/>
      <c r="E13" s="45">
        <f>'R_MC NEW 2021vs2020'!E13</f>
        <v>2021</v>
      </c>
      <c r="F13" s="45">
        <f>'R_MC NEW 2021vs2020'!F13</f>
        <v>2020</v>
      </c>
      <c r="G13" s="228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2">
        <v>671</v>
      </c>
      <c r="C14" s="162">
        <v>1104</v>
      </c>
      <c r="D14" s="163">
        <v>-0.39221014492753625</v>
      </c>
      <c r="E14" s="162">
        <v>11677</v>
      </c>
      <c r="F14" s="164">
        <v>15296</v>
      </c>
      <c r="G14" s="163">
        <v>-0.2365978033472803</v>
      </c>
      <c r="H14" s="216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76</v>
      </c>
    </row>
    <row r="41" ht="12.75">
      <c r="A41" s="13"/>
    </row>
    <row r="44" ht="12.75" hidden="1"/>
    <row r="45" spans="1:14" ht="12.75" hidden="1">
      <c r="A45" t="s">
        <v>34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35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35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2"/>
      <c r="C1" s="262"/>
      <c r="D1" s="262"/>
      <c r="E1" s="262"/>
      <c r="F1" s="262"/>
      <c r="G1" s="262"/>
      <c r="H1" s="262"/>
      <c r="I1" s="70"/>
      <c r="J1" s="70"/>
      <c r="K1" s="70"/>
      <c r="L1" s="70"/>
    </row>
    <row r="2" spans="2:12" ht="14.25">
      <c r="B2" s="249" t="s">
        <v>147</v>
      </c>
      <c r="C2" s="249"/>
      <c r="D2" s="249"/>
      <c r="E2" s="249"/>
      <c r="F2" s="249"/>
      <c r="G2" s="249"/>
      <c r="H2" s="249"/>
      <c r="I2" s="263"/>
      <c r="J2" s="263"/>
      <c r="K2" s="263"/>
      <c r="L2" s="263"/>
    </row>
    <row r="3" spans="2:16" ht="24" customHeight="1">
      <c r="B3" s="250" t="s">
        <v>54</v>
      </c>
      <c r="C3" s="252" t="s">
        <v>55</v>
      </c>
      <c r="D3" s="238" t="str">
        <f>'R_MC 2021 rankings'!D3:H3</f>
        <v>January-November</v>
      </c>
      <c r="E3" s="239"/>
      <c r="F3" s="239"/>
      <c r="G3" s="239"/>
      <c r="H3" s="240"/>
      <c r="I3" s="72"/>
      <c r="J3" s="73"/>
      <c r="K3" s="73"/>
      <c r="L3" s="74"/>
      <c r="M3" s="75"/>
      <c r="N3" s="75"/>
      <c r="O3" s="75"/>
      <c r="P3" s="75"/>
    </row>
    <row r="4" spans="2:16" ht="12.75">
      <c r="B4" s="251"/>
      <c r="C4" s="253"/>
      <c r="D4" s="104">
        <v>2021</v>
      </c>
      <c r="E4" s="105" t="s">
        <v>57</v>
      </c>
      <c r="F4" s="106">
        <v>2020</v>
      </c>
      <c r="G4" s="105" t="s">
        <v>57</v>
      </c>
      <c r="H4" s="107" t="s">
        <v>58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1">
        <v>1</v>
      </c>
      <c r="C5" s="172" t="s">
        <v>45</v>
      </c>
      <c r="D5" s="173">
        <v>2193</v>
      </c>
      <c r="E5" s="174">
        <v>0.18780508692301104</v>
      </c>
      <c r="F5" s="173">
        <v>3761</v>
      </c>
      <c r="G5" s="175">
        <v>0.2458812761506276</v>
      </c>
      <c r="H5" s="165">
        <v>-0.41691039617123105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76">
        <v>2</v>
      </c>
      <c r="C6" s="177" t="s">
        <v>28</v>
      </c>
      <c r="D6" s="178">
        <v>1807</v>
      </c>
      <c r="E6" s="179">
        <v>0.15474865119465617</v>
      </c>
      <c r="F6" s="178">
        <v>2997</v>
      </c>
      <c r="G6" s="180">
        <v>0.19593357740585773</v>
      </c>
      <c r="H6" s="166">
        <v>-0.3970637303970638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76">
        <v>3</v>
      </c>
      <c r="C7" s="177" t="s">
        <v>74</v>
      </c>
      <c r="D7" s="178">
        <v>1045</v>
      </c>
      <c r="E7" s="179">
        <v>0.08949216408324055</v>
      </c>
      <c r="F7" s="178">
        <v>1286</v>
      </c>
      <c r="G7" s="180">
        <v>0.08407426778242678</v>
      </c>
      <c r="H7" s="166">
        <v>-0.18740279937791604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76">
        <v>4</v>
      </c>
      <c r="C8" s="177" t="s">
        <v>30</v>
      </c>
      <c r="D8" s="178">
        <v>626</v>
      </c>
      <c r="E8" s="179">
        <v>0.053609660015414916</v>
      </c>
      <c r="F8" s="178">
        <v>716</v>
      </c>
      <c r="G8" s="180">
        <v>0.046809623430962344</v>
      </c>
      <c r="H8" s="166">
        <v>-0.12569832402234637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76"/>
      <c r="C9" s="177" t="s">
        <v>95</v>
      </c>
      <c r="D9" s="178">
        <v>626</v>
      </c>
      <c r="E9" s="179">
        <v>0.053609660015414916</v>
      </c>
      <c r="F9" s="178">
        <v>1205</v>
      </c>
      <c r="G9" s="212">
        <v>0.07877876569037658</v>
      </c>
      <c r="H9" s="166">
        <v>-0.4804979253112033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76">
        <v>6</v>
      </c>
      <c r="C10" s="177" t="s">
        <v>96</v>
      </c>
      <c r="D10" s="178">
        <v>617</v>
      </c>
      <c r="E10" s="179">
        <v>0.052838914104650164</v>
      </c>
      <c r="F10" s="178">
        <v>412</v>
      </c>
      <c r="G10" s="212">
        <v>0.026935146443514645</v>
      </c>
      <c r="H10" s="166">
        <v>0.4975728155339805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76">
        <v>7</v>
      </c>
      <c r="C11" s="177" t="s">
        <v>128</v>
      </c>
      <c r="D11" s="178">
        <v>549</v>
      </c>
      <c r="E11" s="179">
        <v>0.047015500556649825</v>
      </c>
      <c r="F11" s="178">
        <v>193</v>
      </c>
      <c r="G11" s="180">
        <v>0.012617677824267783</v>
      </c>
      <c r="H11" s="166">
        <v>1.8445595854922279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76">
        <v>8</v>
      </c>
      <c r="C12" s="177" t="s">
        <v>141</v>
      </c>
      <c r="D12" s="178">
        <v>487</v>
      </c>
      <c r="E12" s="179">
        <v>0.04170591761582598</v>
      </c>
      <c r="F12" s="178">
        <v>385</v>
      </c>
      <c r="G12" s="180">
        <v>0.025169979079497907</v>
      </c>
      <c r="H12" s="166">
        <v>0.264935064935065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76">
        <v>9</v>
      </c>
      <c r="C13" s="177" t="s">
        <v>142</v>
      </c>
      <c r="D13" s="178">
        <v>399</v>
      </c>
      <c r="E13" s="179">
        <v>0.034169735377237304</v>
      </c>
      <c r="F13" s="178">
        <v>393</v>
      </c>
      <c r="G13" s="180">
        <v>0.025692991631799163</v>
      </c>
      <c r="H13" s="166">
        <v>0.01526717557251911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1">
        <v>10</v>
      </c>
      <c r="C14" s="182" t="s">
        <v>150</v>
      </c>
      <c r="D14" s="183">
        <v>344</v>
      </c>
      <c r="E14" s="184">
        <v>0.02945962147811938</v>
      </c>
      <c r="F14" s="183">
        <v>353</v>
      </c>
      <c r="G14" s="185">
        <v>0.023077928870292887</v>
      </c>
      <c r="H14" s="186">
        <v>-0.025495750708215303</v>
      </c>
      <c r="I14" s="75"/>
      <c r="J14" s="78"/>
      <c r="K14" s="78"/>
      <c r="L14" s="78"/>
      <c r="N14" s="75"/>
      <c r="O14" s="75"/>
      <c r="P14" s="75"/>
    </row>
    <row r="15" spans="2:16" ht="12.75">
      <c r="B15" s="247" t="s">
        <v>97</v>
      </c>
      <c r="C15" s="248"/>
      <c r="D15" s="210">
        <v>8693</v>
      </c>
      <c r="E15" s="117">
        <v>0.7444549113642203</v>
      </c>
      <c r="F15" s="118">
        <v>11701</v>
      </c>
      <c r="G15" s="117">
        <v>0.7649712343096234</v>
      </c>
      <c r="H15" s="119">
        <v>-0.25707204512434834</v>
      </c>
      <c r="J15" s="76"/>
      <c r="K15" s="76"/>
      <c r="N15" s="75"/>
      <c r="O15" s="75"/>
      <c r="P15" s="75"/>
    </row>
    <row r="16" spans="2:11" ht="12.75" customHeight="1">
      <c r="B16" s="247" t="s">
        <v>98</v>
      </c>
      <c r="C16" s="248"/>
      <c r="D16" s="118">
        <v>2984</v>
      </c>
      <c r="E16" s="117">
        <v>0.25554508863577974</v>
      </c>
      <c r="F16" s="118">
        <v>3595</v>
      </c>
      <c r="G16" s="117">
        <v>0.23502876569037656</v>
      </c>
      <c r="H16" s="120">
        <v>-0.16995827538247565</v>
      </c>
      <c r="I16" s="219"/>
      <c r="J16" s="76"/>
      <c r="K16" s="76"/>
    </row>
    <row r="17" spans="2:11" ht="12.75">
      <c r="B17" s="247" t="s">
        <v>99</v>
      </c>
      <c r="C17" s="248"/>
      <c r="D17" s="154">
        <v>11677</v>
      </c>
      <c r="E17" s="167">
        <v>1.0000000000000024</v>
      </c>
      <c r="F17" s="154">
        <v>15296</v>
      </c>
      <c r="G17" s="168">
        <v>1.0000000000000024</v>
      </c>
      <c r="H17" s="153">
        <v>-0.2365978033472803</v>
      </c>
      <c r="J17" s="76"/>
      <c r="K17" s="76"/>
    </row>
    <row r="18" spans="2:11" ht="12.75">
      <c r="B18" s="243" t="s">
        <v>76</v>
      </c>
      <c r="C18" s="243"/>
      <c r="D18" s="243"/>
      <c r="E18" s="243"/>
      <c r="F18" s="243"/>
      <c r="G18" s="243"/>
      <c r="H18" s="243"/>
      <c r="I18" s="76"/>
      <c r="J18" s="76"/>
      <c r="K18" s="76"/>
    </row>
    <row r="19" spans="2:11" ht="12.75">
      <c r="B19" s="235" t="s">
        <v>42</v>
      </c>
      <c r="C19" s="235"/>
      <c r="D19" s="235"/>
      <c r="E19" s="235"/>
      <c r="F19" s="235"/>
      <c r="G19" s="235"/>
      <c r="H19" s="235"/>
      <c r="I19" s="76"/>
      <c r="J19" s="76"/>
      <c r="K19" s="76"/>
    </row>
    <row r="20" spans="2:11" ht="12.75">
      <c r="B20" s="235"/>
      <c r="C20" s="235"/>
      <c r="D20" s="235"/>
      <c r="E20" s="235"/>
      <c r="F20" s="235"/>
      <c r="G20" s="235"/>
      <c r="H20" s="235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B16:C16"/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129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130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2741</v>
      </c>
      <c r="C3" s="3">
        <v>3345</v>
      </c>
      <c r="D3" s="3">
        <v>7092</v>
      </c>
      <c r="E3" s="3">
        <v>7568</v>
      </c>
      <c r="F3" s="3">
        <v>7325</v>
      </c>
      <c r="G3" s="3">
        <v>7293</v>
      </c>
      <c r="H3" s="3">
        <v>6505</v>
      </c>
      <c r="I3" s="3">
        <v>5002</v>
      </c>
      <c r="J3" s="3">
        <v>4222</v>
      </c>
      <c r="K3" s="3">
        <v>3570</v>
      </c>
      <c r="L3" s="3">
        <v>3038</v>
      </c>
      <c r="M3" s="3"/>
      <c r="N3" s="3">
        <v>57701</v>
      </c>
      <c r="O3" s="97">
        <v>0.8548929550337062</v>
      </c>
      <c r="T3" s="43" t="s">
        <v>4</v>
      </c>
      <c r="U3" s="3">
        <v>3827</v>
      </c>
      <c r="V3" s="3">
        <v>4509</v>
      </c>
      <c r="W3" s="3">
        <v>3775</v>
      </c>
      <c r="X3" s="3">
        <v>4303</v>
      </c>
      <c r="Y3" s="3">
        <v>8171</v>
      </c>
      <c r="Z3" s="3">
        <v>8253</v>
      </c>
      <c r="AA3" s="3">
        <v>7790</v>
      </c>
      <c r="AB3" s="3">
        <v>5859</v>
      </c>
      <c r="AC3" s="3">
        <v>4771</v>
      </c>
      <c r="AD3" s="3">
        <v>3406</v>
      </c>
      <c r="AE3" s="3">
        <v>2402</v>
      </c>
      <c r="AF3" s="3">
        <v>3088</v>
      </c>
      <c r="AG3" s="3">
        <v>60154</v>
      </c>
    </row>
    <row r="4" spans="1:33" s="5" customFormat="1" ht="15.75" customHeight="1">
      <c r="A4" s="19" t="s">
        <v>3</v>
      </c>
      <c r="B4" s="3">
        <v>490</v>
      </c>
      <c r="C4" s="3">
        <v>468</v>
      </c>
      <c r="D4" s="3">
        <v>882</v>
      </c>
      <c r="E4" s="3">
        <v>1052</v>
      </c>
      <c r="F4" s="3">
        <v>1225</v>
      </c>
      <c r="G4" s="3">
        <v>1197</v>
      </c>
      <c r="H4" s="3">
        <v>1305</v>
      </c>
      <c r="I4" s="3">
        <v>1140</v>
      </c>
      <c r="J4" s="3">
        <v>870</v>
      </c>
      <c r="K4" s="3">
        <v>626</v>
      </c>
      <c r="L4" s="3">
        <v>539</v>
      </c>
      <c r="M4" s="3"/>
      <c r="N4" s="3">
        <v>9794</v>
      </c>
      <c r="O4" s="97">
        <v>0.1451070449662938</v>
      </c>
      <c r="T4" s="68" t="s">
        <v>3</v>
      </c>
      <c r="U4" s="3">
        <v>529</v>
      </c>
      <c r="V4" s="3">
        <v>567</v>
      </c>
      <c r="W4" s="3">
        <v>442</v>
      </c>
      <c r="X4" s="3">
        <v>416</v>
      </c>
      <c r="Y4" s="3">
        <v>1065</v>
      </c>
      <c r="Z4" s="3">
        <v>1204</v>
      </c>
      <c r="AA4" s="3">
        <v>1313</v>
      </c>
      <c r="AB4" s="3">
        <v>1182</v>
      </c>
      <c r="AC4" s="3">
        <v>953</v>
      </c>
      <c r="AD4" s="3">
        <v>671</v>
      </c>
      <c r="AE4" s="3">
        <v>468</v>
      </c>
      <c r="AF4" s="3">
        <v>512</v>
      </c>
      <c r="AG4" s="3">
        <v>9322</v>
      </c>
    </row>
    <row r="5" spans="1:33" s="5" customFormat="1" ht="12.75">
      <c r="A5" s="30" t="s">
        <v>115</v>
      </c>
      <c r="B5" s="9">
        <v>3231</v>
      </c>
      <c r="C5" s="9">
        <v>3813</v>
      </c>
      <c r="D5" s="9">
        <v>7974</v>
      </c>
      <c r="E5" s="9">
        <v>8620</v>
      </c>
      <c r="F5" s="9">
        <v>8550</v>
      </c>
      <c r="G5" s="9">
        <v>8490</v>
      </c>
      <c r="H5" s="9">
        <v>7810</v>
      </c>
      <c r="I5" s="9">
        <v>6142</v>
      </c>
      <c r="J5" s="9">
        <v>5092</v>
      </c>
      <c r="K5" s="9">
        <v>4196</v>
      </c>
      <c r="L5" s="9">
        <v>3577</v>
      </c>
      <c r="M5" s="9"/>
      <c r="N5" s="9">
        <v>67495</v>
      </c>
      <c r="O5" s="97">
        <v>1</v>
      </c>
      <c r="T5" s="48" t="s">
        <v>78</v>
      </c>
      <c r="U5" s="3">
        <v>4356</v>
      </c>
      <c r="V5" s="3">
        <v>5076</v>
      </c>
      <c r="W5" s="3">
        <v>4217</v>
      </c>
      <c r="X5" s="3">
        <v>4719</v>
      </c>
      <c r="Y5" s="3">
        <v>9236</v>
      </c>
      <c r="Z5" s="3">
        <v>9457</v>
      </c>
      <c r="AA5" s="3">
        <v>9103</v>
      </c>
      <c r="AB5" s="3">
        <v>7041</v>
      </c>
      <c r="AC5" s="3">
        <v>5724</v>
      </c>
      <c r="AD5" s="3">
        <v>4077</v>
      </c>
      <c r="AE5" s="3">
        <v>2870</v>
      </c>
      <c r="AF5" s="3">
        <v>3600</v>
      </c>
      <c r="AG5" s="3">
        <v>69476</v>
      </c>
    </row>
    <row r="6" spans="1:33" s="5" customFormat="1" ht="15.75" customHeight="1">
      <c r="A6" s="69" t="s">
        <v>116</v>
      </c>
      <c r="B6" s="207">
        <v>-0.10250000000000004</v>
      </c>
      <c r="C6" s="207">
        <v>0.18012999071494895</v>
      </c>
      <c r="D6" s="207">
        <v>1.0912667191188041</v>
      </c>
      <c r="E6" s="207">
        <v>0.08101329320290951</v>
      </c>
      <c r="F6" s="207">
        <v>-0.008120649651972123</v>
      </c>
      <c r="G6" s="207">
        <v>-0.007017543859649145</v>
      </c>
      <c r="H6" s="207">
        <v>-0.08009422850412251</v>
      </c>
      <c r="I6" s="207">
        <v>-0.2135723431498079</v>
      </c>
      <c r="J6" s="207">
        <v>-0.17095408661673717</v>
      </c>
      <c r="K6" s="207">
        <v>-0.17596229379418693</v>
      </c>
      <c r="L6" s="207">
        <v>-0.14752144899904673</v>
      </c>
      <c r="M6" s="207"/>
      <c r="N6" s="161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118</v>
      </c>
      <c r="B7" s="208">
        <v>-0.25826446280991733</v>
      </c>
      <c r="C7" s="208">
        <v>-0.24881796690307334</v>
      </c>
      <c r="D7" s="208">
        <v>0.8909177140147024</v>
      </c>
      <c r="E7" s="208">
        <v>0.826658190294554</v>
      </c>
      <c r="F7" s="208">
        <v>-0.07427457773928103</v>
      </c>
      <c r="G7" s="208">
        <v>-0.102252299883684</v>
      </c>
      <c r="H7" s="208">
        <v>-0.14204108535647586</v>
      </c>
      <c r="I7" s="208">
        <v>-0.12768072716943613</v>
      </c>
      <c r="J7" s="208">
        <v>-0.11041229909154437</v>
      </c>
      <c r="K7" s="208">
        <v>0.029188128525876822</v>
      </c>
      <c r="L7" s="208">
        <v>0.24634146341463414</v>
      </c>
      <c r="M7" s="208"/>
      <c r="N7" s="208">
        <v>0.0245764770174266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3" t="s">
        <v>6</v>
      </c>
      <c r="B9" s="225" t="str">
        <f>'R_MP NEW 2021vs2020'!B12:C12</f>
        <v>NOVEMBER</v>
      </c>
      <c r="C9" s="226"/>
      <c r="D9" s="227" t="s">
        <v>33</v>
      </c>
      <c r="E9" s="229" t="s">
        <v>23</v>
      </c>
      <c r="F9" s="230"/>
      <c r="G9" s="227" t="s">
        <v>33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4"/>
      <c r="B10" s="45">
        <f>'R_MP NEW 2021vs2020'!B13</f>
        <v>2021</v>
      </c>
      <c r="C10" s="45">
        <f>'R_MP NEW 2021vs2020'!C13</f>
        <v>2020</v>
      </c>
      <c r="D10" s="228"/>
      <c r="E10" s="45">
        <f>'R_MP NEW 2021vs2020'!E13</f>
        <v>2021</v>
      </c>
      <c r="F10" s="45">
        <f>'R_MP NEW 2021vs2020'!F13</f>
        <v>2020</v>
      </c>
      <c r="G10" s="228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87">
        <v>3038</v>
      </c>
      <c r="C11" s="187">
        <v>2402</v>
      </c>
      <c r="D11" s="188">
        <v>0.2647793505412157</v>
      </c>
      <c r="E11" s="187">
        <v>57701</v>
      </c>
      <c r="F11" s="189">
        <v>57066</v>
      </c>
      <c r="G11" s="188">
        <v>0.011127466442365064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87">
        <v>539</v>
      </c>
      <c r="C12" s="187">
        <v>468</v>
      </c>
      <c r="D12" s="188">
        <v>0.15170940170940161</v>
      </c>
      <c r="E12" s="187">
        <v>9794</v>
      </c>
      <c r="F12" s="189">
        <v>8810</v>
      </c>
      <c r="G12" s="188">
        <v>0.11169125993189555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87">
        <v>3577</v>
      </c>
      <c r="C13" s="187">
        <v>2870</v>
      </c>
      <c r="D13" s="188">
        <v>0.24634146341463414</v>
      </c>
      <c r="E13" s="187">
        <v>67495</v>
      </c>
      <c r="F13" s="187">
        <v>65876</v>
      </c>
      <c r="G13" s="188">
        <v>0.0245764770174266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3"/>
      <c r="D14" s="143"/>
      <c r="E14" s="143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76</v>
      </c>
    </row>
    <row r="37" ht="12.75">
      <c r="A37" s="44" t="s">
        <v>42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4" t="s">
        <v>138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12"/>
    </row>
    <row r="3" spans="1:15" ht="21" customHeight="1">
      <c r="A3" s="279" t="s">
        <v>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80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81</v>
      </c>
      <c r="B6" s="136">
        <v>698</v>
      </c>
      <c r="C6" s="136">
        <v>1090</v>
      </c>
      <c r="D6" s="136">
        <v>1350</v>
      </c>
      <c r="E6" s="136">
        <v>1613</v>
      </c>
      <c r="F6" s="136">
        <v>2729</v>
      </c>
      <c r="G6" s="136">
        <v>2949</v>
      </c>
      <c r="H6" s="136">
        <v>3027</v>
      </c>
      <c r="I6" s="136">
        <v>2057</v>
      </c>
      <c r="J6" s="136">
        <v>1528</v>
      </c>
      <c r="K6" s="136">
        <v>1113</v>
      </c>
      <c r="L6" s="136">
        <v>999</v>
      </c>
      <c r="M6" s="136">
        <v>2662</v>
      </c>
      <c r="N6" s="136">
        <v>21815</v>
      </c>
      <c r="O6" s="14"/>
      <c r="R6" s="35"/>
    </row>
    <row r="7" spans="1:18" s="5" customFormat="1" ht="13.5" customHeight="1">
      <c r="A7" s="64" t="s">
        <v>82</v>
      </c>
      <c r="B7" s="136">
        <v>3827</v>
      </c>
      <c r="C7" s="136">
        <v>4509</v>
      </c>
      <c r="D7" s="136">
        <v>3775</v>
      </c>
      <c r="E7" s="136">
        <v>4303</v>
      </c>
      <c r="F7" s="136">
        <v>8171</v>
      </c>
      <c r="G7" s="136">
        <v>8253</v>
      </c>
      <c r="H7" s="136">
        <v>7790</v>
      </c>
      <c r="I7" s="136">
        <v>5859</v>
      </c>
      <c r="J7" s="136">
        <v>4771</v>
      </c>
      <c r="K7" s="136">
        <v>3406</v>
      </c>
      <c r="L7" s="136">
        <v>2402</v>
      </c>
      <c r="M7" s="136">
        <v>3088</v>
      </c>
      <c r="N7" s="136">
        <v>60154</v>
      </c>
      <c r="O7" s="14"/>
      <c r="R7" s="35"/>
    </row>
    <row r="8" spans="1:18" s="5" customFormat="1" ht="13.5" customHeight="1">
      <c r="A8" s="40" t="s">
        <v>83</v>
      </c>
      <c r="B8" s="190">
        <v>4525</v>
      </c>
      <c r="C8" s="190">
        <v>5599</v>
      </c>
      <c r="D8" s="190">
        <v>5125</v>
      </c>
      <c r="E8" s="190">
        <v>5916</v>
      </c>
      <c r="F8" s="190">
        <v>10900</v>
      </c>
      <c r="G8" s="190">
        <v>11202</v>
      </c>
      <c r="H8" s="190">
        <v>10817</v>
      </c>
      <c r="I8" s="190">
        <v>7916</v>
      </c>
      <c r="J8" s="190">
        <v>6299</v>
      </c>
      <c r="K8" s="190">
        <v>4519</v>
      </c>
      <c r="L8" s="190">
        <v>3401</v>
      </c>
      <c r="M8" s="190">
        <v>5750</v>
      </c>
      <c r="N8" s="190">
        <v>81969</v>
      </c>
      <c r="O8" s="14"/>
      <c r="R8" s="35"/>
    </row>
    <row r="9" spans="1:18" ht="13.5" customHeight="1">
      <c r="A9" s="64" t="s">
        <v>131</v>
      </c>
      <c r="B9" s="270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2"/>
      <c r="O9" s="14"/>
      <c r="R9" s="33"/>
    </row>
    <row r="10" spans="1:18" ht="12.75">
      <c r="A10" s="136" t="s">
        <v>132</v>
      </c>
      <c r="B10" s="65">
        <v>410</v>
      </c>
      <c r="C10" s="65">
        <v>906</v>
      </c>
      <c r="D10" s="65">
        <v>2223</v>
      </c>
      <c r="E10" s="65">
        <v>2884</v>
      </c>
      <c r="F10" s="65">
        <v>2963</v>
      </c>
      <c r="G10" s="65">
        <v>2848</v>
      </c>
      <c r="H10" s="65">
        <v>2423</v>
      </c>
      <c r="I10" s="65">
        <v>1894</v>
      </c>
      <c r="J10" s="65">
        <v>1461</v>
      </c>
      <c r="K10" s="65">
        <v>1186</v>
      </c>
      <c r="L10" s="65">
        <v>1071</v>
      </c>
      <c r="M10" s="65"/>
      <c r="N10" s="65">
        <v>20269</v>
      </c>
      <c r="O10" s="14"/>
      <c r="R10" s="33"/>
    </row>
    <row r="11" spans="1:18" s="17" customFormat="1" ht="12.75">
      <c r="A11" s="64" t="s">
        <v>133</v>
      </c>
      <c r="B11" s="136">
        <v>2741</v>
      </c>
      <c r="C11" s="136">
        <v>3345</v>
      </c>
      <c r="D11" s="136">
        <v>7092</v>
      </c>
      <c r="E11" s="136">
        <v>7568</v>
      </c>
      <c r="F11" s="136">
        <v>7325</v>
      </c>
      <c r="G11" s="136">
        <v>7293</v>
      </c>
      <c r="H11" s="136">
        <v>6505</v>
      </c>
      <c r="I11" s="136">
        <v>5002</v>
      </c>
      <c r="J11" s="136">
        <v>4222</v>
      </c>
      <c r="K11" s="136">
        <v>3570</v>
      </c>
      <c r="L11" s="136">
        <v>3038</v>
      </c>
      <c r="M11" s="136"/>
      <c r="N11" s="136">
        <v>57701</v>
      </c>
      <c r="O11" s="16"/>
      <c r="R11" s="33"/>
    </row>
    <row r="12" spans="1:18" s="5" customFormat="1" ht="12.75">
      <c r="A12" s="40" t="s">
        <v>134</v>
      </c>
      <c r="B12" s="41">
        <v>3151</v>
      </c>
      <c r="C12" s="41">
        <v>4251</v>
      </c>
      <c r="D12" s="41">
        <v>9315</v>
      </c>
      <c r="E12" s="41">
        <v>10452</v>
      </c>
      <c r="F12" s="41">
        <v>10288</v>
      </c>
      <c r="G12" s="41">
        <v>10141</v>
      </c>
      <c r="H12" s="41">
        <v>8928</v>
      </c>
      <c r="I12" s="41">
        <v>6896</v>
      </c>
      <c r="J12" s="41">
        <v>5683</v>
      </c>
      <c r="K12" s="41">
        <v>4756</v>
      </c>
      <c r="L12" s="41">
        <v>4109</v>
      </c>
      <c r="M12" s="41"/>
      <c r="N12" s="41">
        <v>77970</v>
      </c>
      <c r="O12" s="34"/>
      <c r="R12" s="35"/>
    </row>
    <row r="13" spans="1:18" ht="12.75">
      <c r="A13" s="42" t="s">
        <v>18</v>
      </c>
      <c r="B13" s="150">
        <v>-0.303646408839779</v>
      </c>
      <c r="C13" s="150">
        <v>-0.2407572780853724</v>
      </c>
      <c r="D13" s="150">
        <v>0.8175609756097562</v>
      </c>
      <c r="E13" s="150">
        <v>0.7667342799188641</v>
      </c>
      <c r="F13" s="150">
        <v>-0.0561467889908257</v>
      </c>
      <c r="G13" s="150">
        <v>-0.09471522942331723</v>
      </c>
      <c r="H13" s="150">
        <v>-0.1746325228806508</v>
      </c>
      <c r="I13" s="150">
        <v>-0.1288529560384032</v>
      </c>
      <c r="J13" s="150">
        <v>-0.09779330052389268</v>
      </c>
      <c r="K13" s="150">
        <v>0.052445231245850765</v>
      </c>
      <c r="L13" s="150">
        <v>0.20817406645104386</v>
      </c>
      <c r="M13" s="150"/>
      <c r="N13" s="150">
        <v>0.022973274380403863</v>
      </c>
      <c r="P13" s="29"/>
      <c r="R13" s="33"/>
    </row>
    <row r="14" spans="1:18" ht="12.75">
      <c r="A14" s="42" t="s">
        <v>19</v>
      </c>
      <c r="B14" s="150">
        <v>-0.4126074498567335</v>
      </c>
      <c r="C14" s="150">
        <v>-0.1688073394495413</v>
      </c>
      <c r="D14" s="150">
        <v>0.6466666666666667</v>
      </c>
      <c r="E14" s="150">
        <v>0.7879727216367018</v>
      </c>
      <c r="F14" s="150">
        <v>0.08574569439355084</v>
      </c>
      <c r="G14" s="150">
        <v>-0.03424889793150221</v>
      </c>
      <c r="H14" s="150">
        <v>-0.19953749587049885</v>
      </c>
      <c r="I14" s="150">
        <v>-0.0792416140009723</v>
      </c>
      <c r="J14" s="150">
        <v>-0.04384816753926701</v>
      </c>
      <c r="K14" s="150">
        <v>0.06558849955076362</v>
      </c>
      <c r="L14" s="150">
        <v>0.072072072072072</v>
      </c>
      <c r="M14" s="150"/>
      <c r="N14" s="150">
        <v>0.05826763431316251</v>
      </c>
      <c r="R14" s="33"/>
    </row>
    <row r="15" spans="1:18" ht="12.75">
      <c r="A15" s="42" t="s">
        <v>20</v>
      </c>
      <c r="B15" s="150">
        <v>-0.28377319048863336</v>
      </c>
      <c r="C15" s="150">
        <v>-0.2581503659347971</v>
      </c>
      <c r="D15" s="150">
        <v>0.8786754966887418</v>
      </c>
      <c r="E15" s="150">
        <v>0.7587729491052755</v>
      </c>
      <c r="F15" s="150">
        <v>-0.103536898788398</v>
      </c>
      <c r="G15" s="150">
        <v>-0.11632133769538344</v>
      </c>
      <c r="H15" s="150">
        <v>-0.16495507060333758</v>
      </c>
      <c r="I15" s="150">
        <v>-0.1462706946577914</v>
      </c>
      <c r="J15" s="150">
        <v>-0.11507021588765454</v>
      </c>
      <c r="K15" s="150">
        <v>0.048150322959483294</v>
      </c>
      <c r="L15" s="150">
        <v>0.2647793505412157</v>
      </c>
      <c r="M15" s="150"/>
      <c r="N15" s="150">
        <v>0.011127466442365064</v>
      </c>
      <c r="R15" s="33"/>
    </row>
    <row r="16" spans="1:18" ht="12.75">
      <c r="A16" s="42" t="s">
        <v>21</v>
      </c>
      <c r="B16" s="150">
        <v>0.13011742304030466</v>
      </c>
      <c r="C16" s="150">
        <v>0.21312632321806635</v>
      </c>
      <c r="D16" s="150">
        <v>0.23864734299516907</v>
      </c>
      <c r="E16" s="150">
        <v>0.275928052047455</v>
      </c>
      <c r="F16" s="150">
        <v>0.2880054432348367</v>
      </c>
      <c r="G16" s="150">
        <v>0.28084015383098315</v>
      </c>
      <c r="H16" s="150">
        <v>0.27139336917562723</v>
      </c>
      <c r="I16" s="150">
        <v>0.2746519721577726</v>
      </c>
      <c r="J16" s="150">
        <v>0.25708252683441846</v>
      </c>
      <c r="K16" s="150">
        <v>0.24936921783010935</v>
      </c>
      <c r="L16" s="150">
        <v>0.2606473594548552</v>
      </c>
      <c r="M16" s="150"/>
      <c r="N16" s="150">
        <v>0.25995895857381046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79" t="s">
        <v>3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80</v>
      </c>
      <c r="B20" s="276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8"/>
      <c r="O20" s="14"/>
      <c r="R20" s="33"/>
    </row>
    <row r="21" spans="1:18" ht="12.75">
      <c r="A21" s="136" t="s">
        <v>84</v>
      </c>
      <c r="B21" s="191">
        <v>649</v>
      </c>
      <c r="C21" s="191">
        <v>863</v>
      </c>
      <c r="D21" s="191">
        <v>807</v>
      </c>
      <c r="E21" s="191">
        <v>811</v>
      </c>
      <c r="F21" s="191">
        <v>1953</v>
      </c>
      <c r="G21" s="191">
        <v>2303</v>
      </c>
      <c r="H21" s="191">
        <v>2338</v>
      </c>
      <c r="I21" s="191">
        <v>1964</v>
      </c>
      <c r="J21" s="191">
        <v>1552</v>
      </c>
      <c r="K21" s="191">
        <v>952</v>
      </c>
      <c r="L21" s="191">
        <v>1104</v>
      </c>
      <c r="M21" s="191">
        <v>3044</v>
      </c>
      <c r="N21" s="136">
        <v>18340</v>
      </c>
      <c r="O21" s="14"/>
      <c r="R21" s="33"/>
    </row>
    <row r="22" spans="1:18" ht="12.75">
      <c r="A22" s="64" t="s">
        <v>85</v>
      </c>
      <c r="B22" s="136">
        <v>529</v>
      </c>
      <c r="C22" s="136">
        <v>567</v>
      </c>
      <c r="D22" s="136">
        <v>442</v>
      </c>
      <c r="E22" s="136">
        <v>416</v>
      </c>
      <c r="F22" s="136">
        <v>1065</v>
      </c>
      <c r="G22" s="136">
        <v>1204</v>
      </c>
      <c r="H22" s="136">
        <v>1313</v>
      </c>
      <c r="I22" s="136">
        <v>1182</v>
      </c>
      <c r="J22" s="136">
        <v>953</v>
      </c>
      <c r="K22" s="136">
        <v>671</v>
      </c>
      <c r="L22" s="136">
        <v>468</v>
      </c>
      <c r="M22" s="136">
        <v>512</v>
      </c>
      <c r="N22" s="136">
        <v>9322</v>
      </c>
      <c r="O22" s="14"/>
      <c r="R22" s="33"/>
    </row>
    <row r="23" spans="1:18" ht="12.75">
      <c r="A23" s="40" t="s">
        <v>86</v>
      </c>
      <c r="B23" s="190">
        <v>1178</v>
      </c>
      <c r="C23" s="190">
        <v>1430</v>
      </c>
      <c r="D23" s="190">
        <v>1249</v>
      </c>
      <c r="E23" s="190">
        <v>1227</v>
      </c>
      <c r="F23" s="190">
        <v>3018</v>
      </c>
      <c r="G23" s="190">
        <v>3507</v>
      </c>
      <c r="H23" s="190">
        <v>3651</v>
      </c>
      <c r="I23" s="190">
        <v>3146</v>
      </c>
      <c r="J23" s="190">
        <v>2505</v>
      </c>
      <c r="K23" s="190">
        <v>1623</v>
      </c>
      <c r="L23" s="190">
        <v>1572</v>
      </c>
      <c r="M23" s="190">
        <v>3556</v>
      </c>
      <c r="N23" s="190">
        <v>27662</v>
      </c>
      <c r="O23" s="14"/>
      <c r="R23" s="33"/>
    </row>
    <row r="24" spans="1:18" ht="12.75">
      <c r="A24" s="64" t="s">
        <v>131</v>
      </c>
      <c r="B24" s="270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2"/>
      <c r="O24" s="14"/>
      <c r="R24" s="33"/>
    </row>
    <row r="25" spans="1:18" ht="12.75">
      <c r="A25" s="136" t="s">
        <v>135</v>
      </c>
      <c r="B25" s="65">
        <v>301</v>
      </c>
      <c r="C25" s="65">
        <v>401</v>
      </c>
      <c r="D25" s="65">
        <v>902</v>
      </c>
      <c r="E25" s="65">
        <v>1140</v>
      </c>
      <c r="F25" s="65">
        <v>1457</v>
      </c>
      <c r="G25" s="65">
        <v>1691</v>
      </c>
      <c r="H25" s="65">
        <v>1693</v>
      </c>
      <c r="I25" s="65">
        <v>1475</v>
      </c>
      <c r="J25" s="65">
        <v>1097</v>
      </c>
      <c r="K25" s="65">
        <v>849</v>
      </c>
      <c r="L25" s="65">
        <v>671</v>
      </c>
      <c r="M25" s="65"/>
      <c r="N25" s="65">
        <v>11677</v>
      </c>
      <c r="O25" s="14"/>
      <c r="R25" s="33"/>
    </row>
    <row r="26" spans="1:18" s="17" customFormat="1" ht="12.75">
      <c r="A26" s="64" t="s">
        <v>136</v>
      </c>
      <c r="B26" s="136">
        <v>490</v>
      </c>
      <c r="C26" s="136">
        <v>468</v>
      </c>
      <c r="D26" s="136">
        <v>882</v>
      </c>
      <c r="E26" s="136">
        <v>1052</v>
      </c>
      <c r="F26" s="136">
        <v>1225</v>
      </c>
      <c r="G26" s="136">
        <v>1197</v>
      </c>
      <c r="H26" s="136">
        <v>1305</v>
      </c>
      <c r="I26" s="136">
        <v>1140</v>
      </c>
      <c r="J26" s="136">
        <v>870</v>
      </c>
      <c r="K26" s="136">
        <v>626</v>
      </c>
      <c r="L26" s="136">
        <v>539</v>
      </c>
      <c r="M26" s="136"/>
      <c r="N26" s="136">
        <v>9794</v>
      </c>
      <c r="O26" s="16"/>
      <c r="R26" s="33"/>
    </row>
    <row r="27" spans="1:15" s="5" customFormat="1" ht="12.75">
      <c r="A27" s="40" t="s">
        <v>137</v>
      </c>
      <c r="B27" s="41">
        <v>791</v>
      </c>
      <c r="C27" s="41">
        <v>869</v>
      </c>
      <c r="D27" s="41">
        <v>1784</v>
      </c>
      <c r="E27" s="41">
        <v>2192</v>
      </c>
      <c r="F27" s="41">
        <v>2682</v>
      </c>
      <c r="G27" s="41">
        <v>2888</v>
      </c>
      <c r="H27" s="41">
        <v>2998</v>
      </c>
      <c r="I27" s="41">
        <v>2615</v>
      </c>
      <c r="J27" s="41">
        <v>1967</v>
      </c>
      <c r="K27" s="41">
        <v>1475</v>
      </c>
      <c r="L27" s="41">
        <v>1210</v>
      </c>
      <c r="M27" s="41"/>
      <c r="N27" s="41">
        <v>21471</v>
      </c>
      <c r="O27" s="34"/>
    </row>
    <row r="28" spans="1:15" s="5" customFormat="1" ht="12.75">
      <c r="A28" s="42" t="s">
        <v>18</v>
      </c>
      <c r="B28" s="150">
        <v>-0.3285229202037352</v>
      </c>
      <c r="C28" s="150">
        <v>-0.39230769230769236</v>
      </c>
      <c r="D28" s="150">
        <v>0.4283426741393115</v>
      </c>
      <c r="E28" s="150">
        <v>0.7864710676446618</v>
      </c>
      <c r="F28" s="150">
        <v>-0.11133200795228626</v>
      </c>
      <c r="G28" s="150">
        <v>-0.17650413458796688</v>
      </c>
      <c r="H28" s="150">
        <v>-0.1788551081895371</v>
      </c>
      <c r="I28" s="150">
        <v>-0.16878575969485066</v>
      </c>
      <c r="J28" s="150">
        <v>-0.21477045908183634</v>
      </c>
      <c r="K28" s="150">
        <v>-0.0911891558841651</v>
      </c>
      <c r="L28" s="150">
        <v>-0.23027989821882955</v>
      </c>
      <c r="M28" s="150"/>
      <c r="N28" s="150">
        <v>-0.10930888575458397</v>
      </c>
      <c r="O28" s="34"/>
    </row>
    <row r="29" spans="1:15" s="5" customFormat="1" ht="12.75">
      <c r="A29" s="42" t="s">
        <v>19</v>
      </c>
      <c r="B29" s="150">
        <v>-0.5362095531587057</v>
      </c>
      <c r="C29" s="150">
        <v>-0.5353418308227115</v>
      </c>
      <c r="D29" s="150">
        <v>0.11771995043370498</v>
      </c>
      <c r="E29" s="150">
        <v>0.4056720098643649</v>
      </c>
      <c r="F29" s="150">
        <v>-0.25396825396825395</v>
      </c>
      <c r="G29" s="150">
        <v>-0.265740338688667</v>
      </c>
      <c r="H29" s="150">
        <v>-0.27587681779298545</v>
      </c>
      <c r="I29" s="150">
        <v>-0.24898167006109984</v>
      </c>
      <c r="J29" s="150">
        <v>-0.29317010309278346</v>
      </c>
      <c r="K29" s="150">
        <v>-0.10819327731092432</v>
      </c>
      <c r="L29" s="150">
        <v>-0.39221014492753625</v>
      </c>
      <c r="M29" s="150"/>
      <c r="N29" s="150">
        <v>-0.2365978033472803</v>
      </c>
      <c r="O29" s="34"/>
    </row>
    <row r="30" spans="1:15" s="5" customFormat="1" ht="12.75">
      <c r="A30" s="42" t="s">
        <v>20</v>
      </c>
      <c r="B30" s="150">
        <v>-0.07372400756143671</v>
      </c>
      <c r="C30" s="150">
        <v>-0.17460317460317465</v>
      </c>
      <c r="D30" s="150">
        <v>0.995475113122172</v>
      </c>
      <c r="E30" s="150">
        <v>1.5288461538461537</v>
      </c>
      <c r="F30" s="150">
        <v>0.1502347417840375</v>
      </c>
      <c r="G30" s="150">
        <v>-0.005813953488372103</v>
      </c>
      <c r="H30" s="150">
        <v>-0.006092916984006047</v>
      </c>
      <c r="I30" s="150">
        <v>-0.035532994923857864</v>
      </c>
      <c r="J30" s="150">
        <v>-0.08709338929695698</v>
      </c>
      <c r="K30" s="150">
        <v>-0.06706408345752612</v>
      </c>
      <c r="L30" s="150">
        <v>0.15170940170940161</v>
      </c>
      <c r="M30" s="150"/>
      <c r="N30" s="150">
        <v>0.11169125993189555</v>
      </c>
      <c r="O30" s="34"/>
    </row>
    <row r="31" spans="1:14" ht="12.75">
      <c r="A31" s="42" t="s">
        <v>22</v>
      </c>
      <c r="B31" s="150">
        <v>0.3805309734513274</v>
      </c>
      <c r="C31" s="150">
        <v>0.4614499424626007</v>
      </c>
      <c r="D31" s="150">
        <v>0.5056053811659192</v>
      </c>
      <c r="E31" s="150">
        <v>0.5200729927007299</v>
      </c>
      <c r="F31" s="150">
        <v>0.5432513049962714</v>
      </c>
      <c r="G31" s="150">
        <v>0.5855263157894737</v>
      </c>
      <c r="H31" s="150">
        <v>0.5647098065376918</v>
      </c>
      <c r="I31" s="150">
        <v>0.5640535372848948</v>
      </c>
      <c r="J31" s="150">
        <v>0.5577020843924758</v>
      </c>
      <c r="K31" s="150">
        <v>0.5755932203389831</v>
      </c>
      <c r="L31" s="150">
        <v>0.5545454545454546</v>
      </c>
      <c r="M31" s="150"/>
      <c r="N31" s="150">
        <v>0.543849843975595</v>
      </c>
    </row>
    <row r="34" spans="1:7" ht="30.75" customHeight="1">
      <c r="A34" s="233" t="s">
        <v>4</v>
      </c>
      <c r="B34" s="268" t="str">
        <f>'R_PTW USED 2021vs2020'!B9:C9</f>
        <v>NOVEMBER</v>
      </c>
      <c r="C34" s="269"/>
      <c r="D34" s="266" t="s">
        <v>33</v>
      </c>
      <c r="E34" s="264" t="s">
        <v>23</v>
      </c>
      <c r="F34" s="265"/>
      <c r="G34" s="266" t="s">
        <v>33</v>
      </c>
    </row>
    <row r="35" spans="1:7" ht="15.75" customHeight="1">
      <c r="A35" s="234"/>
      <c r="B35" s="45">
        <v>2021</v>
      </c>
      <c r="C35" s="45">
        <v>2020</v>
      </c>
      <c r="D35" s="267"/>
      <c r="E35" s="45">
        <v>2021</v>
      </c>
      <c r="F35" s="45">
        <v>2020</v>
      </c>
      <c r="G35" s="267"/>
    </row>
    <row r="36" spans="1:7" ht="15.75" customHeight="1">
      <c r="A36" s="67" t="s">
        <v>39</v>
      </c>
      <c r="B36" s="192">
        <v>1071</v>
      </c>
      <c r="C36" s="192">
        <v>999</v>
      </c>
      <c r="D36" s="188">
        <v>0.072072072072072</v>
      </c>
      <c r="E36" s="192">
        <v>20269</v>
      </c>
      <c r="F36" s="192">
        <v>19153</v>
      </c>
      <c r="G36" s="188">
        <v>0.05826763431316251</v>
      </c>
    </row>
    <row r="37" spans="1:7" ht="15.75" customHeight="1">
      <c r="A37" s="67" t="s">
        <v>40</v>
      </c>
      <c r="B37" s="192">
        <v>3038</v>
      </c>
      <c r="C37" s="192">
        <v>2402</v>
      </c>
      <c r="D37" s="188">
        <v>0.2647793505412157</v>
      </c>
      <c r="E37" s="192">
        <v>57701</v>
      </c>
      <c r="F37" s="192">
        <v>57066</v>
      </c>
      <c r="G37" s="188">
        <v>0.011127466442365064</v>
      </c>
    </row>
    <row r="38" spans="1:7" ht="15.75" customHeight="1">
      <c r="A38" s="95" t="s">
        <v>5</v>
      </c>
      <c r="B38" s="192">
        <v>4109</v>
      </c>
      <c r="C38" s="192">
        <v>3401</v>
      </c>
      <c r="D38" s="188">
        <v>0.20817406645104386</v>
      </c>
      <c r="E38" s="192">
        <v>77970</v>
      </c>
      <c r="F38" s="192">
        <v>76219</v>
      </c>
      <c r="G38" s="188">
        <v>0.022973274380403863</v>
      </c>
    </row>
    <row r="39" ht="15.75" customHeight="1"/>
    <row r="40" ht="15.75" customHeight="1"/>
    <row r="41" spans="1:7" ht="32.25" customHeight="1">
      <c r="A41" s="233" t="s">
        <v>3</v>
      </c>
      <c r="B41" s="268" t="str">
        <f>B34</f>
        <v>NOVEMBER</v>
      </c>
      <c r="C41" s="269"/>
      <c r="D41" s="266" t="s">
        <v>33</v>
      </c>
      <c r="E41" s="264" t="s">
        <v>23</v>
      </c>
      <c r="F41" s="265"/>
      <c r="G41" s="266" t="s">
        <v>33</v>
      </c>
    </row>
    <row r="42" spans="1:7" ht="15.75" customHeight="1">
      <c r="A42" s="234"/>
      <c r="B42" s="45">
        <v>2021</v>
      </c>
      <c r="C42" s="45">
        <v>2020</v>
      </c>
      <c r="D42" s="267"/>
      <c r="E42" s="45">
        <v>2021</v>
      </c>
      <c r="F42" s="45">
        <v>2020</v>
      </c>
      <c r="G42" s="267"/>
    </row>
    <row r="43" spans="1:7" ht="15.75" customHeight="1">
      <c r="A43" s="67" t="s">
        <v>39</v>
      </c>
      <c r="B43" s="192">
        <v>671</v>
      </c>
      <c r="C43" s="192">
        <v>1104</v>
      </c>
      <c r="D43" s="188">
        <v>-0.39221014492753625</v>
      </c>
      <c r="E43" s="192">
        <v>11677</v>
      </c>
      <c r="F43" s="192">
        <v>15296</v>
      </c>
      <c r="G43" s="188">
        <v>-0.2365978033472803</v>
      </c>
    </row>
    <row r="44" spans="1:7" ht="15.75" customHeight="1">
      <c r="A44" s="67" t="s">
        <v>40</v>
      </c>
      <c r="B44" s="192">
        <v>539</v>
      </c>
      <c r="C44" s="192">
        <v>468</v>
      </c>
      <c r="D44" s="188">
        <v>0.15170940170940161</v>
      </c>
      <c r="E44" s="192">
        <v>9794</v>
      </c>
      <c r="F44" s="192">
        <v>8810</v>
      </c>
      <c r="G44" s="188">
        <v>0.11169125993189555</v>
      </c>
    </row>
    <row r="45" spans="1:7" ht="15.75" customHeight="1">
      <c r="A45" s="95" t="s">
        <v>5</v>
      </c>
      <c r="B45" s="192">
        <v>1210</v>
      </c>
      <c r="C45" s="192">
        <v>1572</v>
      </c>
      <c r="D45" s="188">
        <v>-0.23027989821882955</v>
      </c>
      <c r="E45" s="192">
        <v>21471</v>
      </c>
      <c r="F45" s="192">
        <v>24106</v>
      </c>
      <c r="G45" s="188">
        <v>-0.10930888575458397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76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3" t="s">
        <v>43</v>
      </c>
      <c r="B52" s="273"/>
      <c r="C52" s="273"/>
      <c r="D52" s="273"/>
      <c r="E52" s="273"/>
      <c r="F52" s="273"/>
      <c r="G52" s="273"/>
      <c r="H52" s="273"/>
      <c r="I52" s="273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2021-12-07T11:28:25Z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